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calculation\01042024\РАСЧЁТ_01_04_2024\сайт на 01042024\"/>
    </mc:Choice>
  </mc:AlternateContent>
  <xr:revisionPtr revIDLastSave="0" documentId="13_ncr:1_{2E8C5B1C-0BB2-4394-B790-E113D4981C9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01.01.2024" sheetId="51" r:id="rId1"/>
    <sheet name="01.02.2024" sheetId="52" r:id="rId2"/>
    <sheet name="01.03.2024" sheetId="53" r:id="rId3"/>
    <sheet name="01.04.2024" sheetId="55" r:id="rId4"/>
  </sheets>
  <externalReferences>
    <externalReference r:id="rId5"/>
    <externalReference r:id="rId6"/>
    <externalReference r:id="rId7"/>
    <externalReference r:id="rId8"/>
  </externalReferences>
  <calcPr calcId="191029"/>
</workbook>
</file>

<file path=xl/calcChain.xml><?xml version="1.0" encoding="utf-8"?>
<calcChain xmlns="http://schemas.openxmlformats.org/spreadsheetml/2006/main">
  <c r="E6" i="55" l="1"/>
  <c r="E7" i="55"/>
  <c r="E8" i="55"/>
  <c r="E9" i="55"/>
  <c r="C9" i="55" s="1"/>
  <c r="E10" i="55"/>
  <c r="E11" i="55"/>
  <c r="E12" i="55"/>
  <c r="E13" i="55"/>
  <c r="E14" i="55"/>
  <c r="E15" i="55"/>
  <c r="C15" i="55" s="1"/>
  <c r="E16" i="55"/>
  <c r="E17" i="55"/>
  <c r="E18" i="55"/>
  <c r="E19" i="55"/>
  <c r="E20" i="55"/>
  <c r="E21" i="55"/>
  <c r="C21" i="55" s="1"/>
  <c r="E22" i="55"/>
  <c r="E23" i="55"/>
  <c r="E24" i="55"/>
  <c r="E25" i="55"/>
  <c r="E26" i="55"/>
  <c r="E27" i="55"/>
  <c r="C27" i="55" s="1"/>
  <c r="E28" i="55"/>
  <c r="E29" i="55"/>
  <c r="E30" i="55"/>
  <c r="E31" i="55"/>
  <c r="E32" i="55"/>
  <c r="E33" i="55"/>
  <c r="E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5" i="55"/>
  <c r="C5" i="55" s="1"/>
  <c r="B3" i="55"/>
  <c r="C32" i="55"/>
  <c r="C31" i="55"/>
  <c r="C30" i="55"/>
  <c r="C29" i="55"/>
  <c r="C28" i="55"/>
  <c r="C26" i="55"/>
  <c r="C25" i="55"/>
  <c r="C24" i="55"/>
  <c r="C23" i="55"/>
  <c r="C22" i="55"/>
  <c r="C20" i="55"/>
  <c r="C19" i="55"/>
  <c r="C18" i="55"/>
  <c r="C17" i="55"/>
  <c r="C16" i="55"/>
  <c r="C14" i="55"/>
  <c r="C13" i="55"/>
  <c r="C12" i="55"/>
  <c r="C11" i="55"/>
  <c r="C10" i="55"/>
  <c r="C8" i="55"/>
  <c r="C7" i="55"/>
  <c r="E6" i="53"/>
  <c r="E7" i="53"/>
  <c r="E8" i="53"/>
  <c r="E9" i="53"/>
  <c r="E10" i="53"/>
  <c r="C10" i="53" s="1"/>
  <c r="E11" i="53"/>
  <c r="E12" i="53"/>
  <c r="E13" i="53"/>
  <c r="E14" i="53"/>
  <c r="E15" i="53"/>
  <c r="E16" i="53"/>
  <c r="E17" i="53"/>
  <c r="C17" i="53" s="1"/>
  <c r="E18" i="53"/>
  <c r="E19" i="53"/>
  <c r="E20" i="53"/>
  <c r="E21" i="53"/>
  <c r="C21" i="53" s="1"/>
  <c r="E22" i="53"/>
  <c r="E23" i="53"/>
  <c r="E24" i="53"/>
  <c r="E25" i="53"/>
  <c r="E26" i="53"/>
  <c r="E27" i="53"/>
  <c r="E28" i="53"/>
  <c r="C28" i="53" s="1"/>
  <c r="E29" i="53"/>
  <c r="C29" i="53" s="1"/>
  <c r="E30" i="53"/>
  <c r="E31" i="53"/>
  <c r="E32" i="53"/>
  <c r="E33" i="53"/>
  <c r="E5" i="53"/>
  <c r="D6" i="53"/>
  <c r="D7" i="53"/>
  <c r="C7" i="53" s="1"/>
  <c r="D8" i="53"/>
  <c r="D9" i="53"/>
  <c r="D10" i="53"/>
  <c r="D11" i="53"/>
  <c r="D12" i="53"/>
  <c r="C12" i="53" s="1"/>
  <c r="D13" i="53"/>
  <c r="C13" i="53" s="1"/>
  <c r="D14" i="53"/>
  <c r="D15" i="53"/>
  <c r="C15" i="53" s="1"/>
  <c r="D16" i="53"/>
  <c r="D17" i="53"/>
  <c r="D18" i="53"/>
  <c r="D19" i="53"/>
  <c r="C19" i="53" s="1"/>
  <c r="D20" i="53"/>
  <c r="D21" i="53"/>
  <c r="D22" i="53"/>
  <c r="D23" i="53"/>
  <c r="D24" i="53"/>
  <c r="C24" i="53" s="1"/>
  <c r="D25" i="53"/>
  <c r="C25" i="53" s="1"/>
  <c r="D26" i="53"/>
  <c r="D27" i="53"/>
  <c r="C27" i="53" s="1"/>
  <c r="D28" i="53"/>
  <c r="D29" i="53"/>
  <c r="D30" i="53"/>
  <c r="D31" i="53"/>
  <c r="C31" i="53" s="1"/>
  <c r="D32" i="53"/>
  <c r="D33" i="53"/>
  <c r="D5" i="53"/>
  <c r="B3" i="53"/>
  <c r="C33" i="53"/>
  <c r="C32" i="53"/>
  <c r="C22" i="53"/>
  <c r="C20" i="53"/>
  <c r="C16" i="53"/>
  <c r="C9" i="53"/>
  <c r="C8" i="53"/>
  <c r="E6" i="52"/>
  <c r="E7" i="52"/>
  <c r="E8" i="52"/>
  <c r="C8" i="52" s="1"/>
  <c r="E9" i="52"/>
  <c r="E10" i="52"/>
  <c r="E11" i="52"/>
  <c r="E12" i="52"/>
  <c r="E13" i="52"/>
  <c r="E14" i="52"/>
  <c r="C14" i="52" s="1"/>
  <c r="E15" i="52"/>
  <c r="E16" i="52"/>
  <c r="E17" i="52"/>
  <c r="C17" i="52" s="1"/>
  <c r="E18" i="52"/>
  <c r="E19" i="52"/>
  <c r="E20" i="52"/>
  <c r="C20" i="52" s="1"/>
  <c r="E21" i="52"/>
  <c r="E22" i="52"/>
  <c r="E23" i="52"/>
  <c r="C23" i="52" s="1"/>
  <c r="E24" i="52"/>
  <c r="E25" i="52"/>
  <c r="E26" i="52"/>
  <c r="C26" i="52" s="1"/>
  <c r="E27" i="52"/>
  <c r="E28" i="52"/>
  <c r="E29" i="52"/>
  <c r="E30" i="52"/>
  <c r="C30" i="52" s="1"/>
  <c r="E31" i="52"/>
  <c r="E32" i="52"/>
  <c r="C32" i="52" s="1"/>
  <c r="E33" i="52"/>
  <c r="E5" i="52"/>
  <c r="D6" i="52"/>
  <c r="D7" i="52"/>
  <c r="D8" i="52"/>
  <c r="D9" i="52"/>
  <c r="D10" i="52"/>
  <c r="D11" i="52"/>
  <c r="D12" i="52"/>
  <c r="D13" i="52"/>
  <c r="D14" i="52"/>
  <c r="D15" i="52"/>
  <c r="D16" i="52"/>
  <c r="C16" i="52" s="1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5" i="52"/>
  <c r="B3" i="52"/>
  <c r="C22" i="52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C31" i="51" s="1"/>
  <c r="E32" i="51"/>
  <c r="E33" i="51"/>
  <c r="E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5" i="51"/>
  <c r="B3" i="51"/>
  <c r="E34" i="55" l="1"/>
  <c r="C33" i="55"/>
  <c r="C12" i="52"/>
  <c r="C18" i="52"/>
  <c r="C29" i="52"/>
  <c r="C11" i="52"/>
  <c r="C32" i="51"/>
  <c r="C28" i="52"/>
  <c r="C10" i="52"/>
  <c r="D34" i="55"/>
  <c r="C6" i="55"/>
  <c r="E34" i="53"/>
  <c r="C23" i="53"/>
  <c r="C11" i="53"/>
  <c r="C6" i="53"/>
  <c r="C14" i="53"/>
  <c r="C26" i="53"/>
  <c r="D34" i="53"/>
  <c r="C18" i="53"/>
  <c r="C30" i="53"/>
  <c r="C24" i="52"/>
  <c r="C5" i="53"/>
  <c r="C33" i="52"/>
  <c r="C27" i="52"/>
  <c r="C21" i="52"/>
  <c r="C15" i="52"/>
  <c r="C9" i="52"/>
  <c r="C31" i="52"/>
  <c r="C19" i="52"/>
  <c r="C7" i="52"/>
  <c r="E34" i="52"/>
  <c r="C25" i="52"/>
  <c r="C13" i="52"/>
  <c r="C5" i="52"/>
  <c r="D34" i="52"/>
  <c r="C6" i="52"/>
  <c r="C9" i="51"/>
  <c r="C12" i="51"/>
  <c r="C21" i="51"/>
  <c r="C24" i="51"/>
  <c r="C16" i="51"/>
  <c r="C22" i="51"/>
  <c r="C28" i="51"/>
  <c r="C15" i="51"/>
  <c r="C5" i="51"/>
  <c r="C8" i="51"/>
  <c r="C17" i="51"/>
  <c r="C20" i="51"/>
  <c r="C13" i="51"/>
  <c r="C27" i="51"/>
  <c r="C23" i="51"/>
  <c r="C29" i="51"/>
  <c r="C33" i="51"/>
  <c r="C7" i="51"/>
  <c r="C25" i="51"/>
  <c r="C10" i="51"/>
  <c r="C11" i="51"/>
  <c r="C19" i="51"/>
  <c r="C14" i="51"/>
  <c r="C26" i="51"/>
  <c r="D34" i="51"/>
  <c r="E34" i="51"/>
  <c r="C6" i="51"/>
  <c r="C18" i="51"/>
  <c r="C30" i="51"/>
  <c r="C34" i="55" l="1"/>
  <c r="C34" i="52"/>
  <c r="C34" i="53"/>
  <c r="C34" i="51"/>
</calcChain>
</file>

<file path=xl/sharedStrings.xml><?xml version="1.0" encoding="utf-8"?>
<sst xmlns="http://schemas.openxmlformats.org/spreadsheetml/2006/main" count="140" uniqueCount="35">
  <si>
    <t>Количество прикрепленного населения к медицинским организациям</t>
  </si>
  <si>
    <t>ВЗРОСЛЫЕ:</t>
  </si>
  <si>
    <t>ДЕТИ:</t>
  </si>
  <si>
    <t>Итого по субъекту</t>
  </si>
  <si>
    <t>(ЧЕЛ.)</t>
  </si>
  <si>
    <t>Застрахованные лица не прикрепленные к МО</t>
  </si>
  <si>
    <t>НАИМЕНОВАНИЕ МО</t>
  </si>
  <si>
    <t>ГБУЗ КО  "ГОРОДСКАЯ БОЛЬНИЦА № 3"</t>
  </si>
  <si>
    <t>ГБУЗ КО  "ГОРОДСКАЯ БОЛЬНИЦА № 2"</t>
  </si>
  <si>
    <t>ГБУЗ КО "ГОРОДСКАЯ ПОЛИКЛИНИКА № 3"</t>
  </si>
  <si>
    <t>ГБУЗ КО "БАЛТИЙСКАЯ ЦРБ"</t>
  </si>
  <si>
    <t>ГБУЗ КО "СВЕТЛОВСКАЯ ЦГБ"</t>
  </si>
  <si>
    <t>ГБУЗ КО "СОВЕТСКАЯ ЦГБ"</t>
  </si>
  <si>
    <t>ГБУЗ КО "БАГРАТИОНОВСКАЯ ЦРБ"</t>
  </si>
  <si>
    <t>ГБУЗ КО "ГВАРДЕЙСКАЯ ЦРБ"</t>
  </si>
  <si>
    <t>ГБУЗ КО "ГУРЬЕВСКАЯ ЦРБ"</t>
  </si>
  <si>
    <t>ГБУЗ КО "ГУСЕВСКАЯ ЦРБ"</t>
  </si>
  <si>
    <t>ГБУЗ КО "ЗЕЛЕНОГРАДСКАЯ ЦРБ"</t>
  </si>
  <si>
    <t>ГБУЗ КО "НЕСТЕРОВСКАЯ ЦРБ"</t>
  </si>
  <si>
    <t>ГБУЗ КО "НЕМАНСКАЯ ЦРБ"</t>
  </si>
  <si>
    <t>ГБУЗ КО "СЛАВСКАЯ ЦРБ"</t>
  </si>
  <si>
    <t>ГБУЗ КО "ЧЕРНЯХОВСКАЯ ЦРБ"</t>
  </si>
  <si>
    <t>ГБУЗ КО "КРАСНОЗНАМЕНСКАЯ ЦРБ"</t>
  </si>
  <si>
    <t>ГБУЗ КО "ОЗЕРСКАЯ ЦРБ"</t>
  </si>
  <si>
    <t>ГБУЗ КО "ПОЛЕССКАЯ ЦРБ"</t>
  </si>
  <si>
    <t>ГБУЗ КО "ПРАВДИНСКАЯ ЦРБ"</t>
  </si>
  <si>
    <t>ГБУЗ КО "МАМОНОВСКАЯ ГБ"</t>
  </si>
  <si>
    <t>ГБУЗ КО "ЛАДУШКИНСКАЯ ГБ"</t>
  </si>
  <si>
    <t>ГБУЗ КО "ЦЕНТРАЛЬНАЯ ГОРОДСКАЯ КЛИНИЧЕСКАЯ БОЛЬНИЦА"</t>
  </si>
  <si>
    <t>ФГБУ "1409 ВОЕННО-МОРСКОЙ КЛИНИЧЕСКИЙ ГОСПИТАЛЬ" М РФ</t>
  </si>
  <si>
    <t>ЧУЗ "РЖД-МЕДИЦИНА"Г.КАЛИНИНГРАД"</t>
  </si>
  <si>
    <t>ГБУЗ КО  "ГОРОДСКАЯ БОЛЬНИЦА № 4"</t>
  </si>
  <si>
    <t>ГБУЗ КО "МЕЖРАЙОННАЯ БОЛЬНИЦА № 1"</t>
  </si>
  <si>
    <t>ГБУЗ КО "ГОРОДСКАЯ ДЕТСКАЯ ПОЛИКЛИНИКА"</t>
  </si>
  <si>
    <t>ФГАОУ ВО "БФУ им. И. КАНТА"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</si>
</sst>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5" xfId="0" applyFont="1" applyBorder="1"/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2" fillId="0" borderId="1" xfId="0" applyFont="1" applyBorder="1"/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/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12024/&#1056;&#1040;&#1057;&#1063;&#1025;&#1058;_01_01_2024/&#1054;&#1073;&#1097;&#1080;&#1081;&#1056;&#1072;&#1089;&#1095;&#1105;&#1090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asecalculation\01012024\&#1056;&#1040;&#1057;&#1063;&#1025;&#1058;_01_01_2024\&#1054;&#1073;&#1097;&#1080;&#1081;&#1056;&#1072;&#1089;&#1095;&#1105;&#1090;_2024.xlsx" TargetMode="External"/><Relationship Id="rId1" Type="http://schemas.openxmlformats.org/officeDocument/2006/relationships/externalLinkPath" Target="/basecalculation/01022024/&#1056;&#1040;&#1057;&#1063;&#1025;&#1058;_01_02_2024/&#1054;&#1073;&#1097;&#1080;&#1081;&#1056;&#1072;&#1089;&#1095;&#1105;&#1090;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32024/&#1056;&#1040;&#1057;&#1063;&#1025;&#1058;_01_03_2024/&#1054;&#1073;&#1097;&#1080;&#1081;&#1056;&#1072;&#1089;&#1095;&#1105;&#1090;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42024/&#1056;&#1040;&#1057;&#1063;&#1025;&#1058;_01_04_2024/&#1054;&#1073;&#1097;&#1080;&#1081;&#1056;&#1072;&#1089;&#1095;&#1105;&#1090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Нестеров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45292</v>
          </cell>
        </row>
      </sheetData>
      <sheetData sheetId="1"/>
      <sheetData sheetId="2">
        <row r="9">
          <cell r="Q9">
            <v>77694</v>
          </cell>
          <cell r="R9">
            <v>0</v>
          </cell>
        </row>
        <row r="10">
          <cell r="Q10">
            <v>74510</v>
          </cell>
          <cell r="R10">
            <v>0</v>
          </cell>
        </row>
        <row r="11">
          <cell r="Q11">
            <v>12054</v>
          </cell>
          <cell r="R11">
            <v>0</v>
          </cell>
        </row>
        <row r="12">
          <cell r="Q12">
            <v>20451</v>
          </cell>
          <cell r="R12">
            <v>5462</v>
          </cell>
        </row>
        <row r="13">
          <cell r="Q13">
            <v>22395</v>
          </cell>
          <cell r="R13">
            <v>4801</v>
          </cell>
        </row>
        <row r="14">
          <cell r="Q14">
            <v>27257</v>
          </cell>
          <cell r="R14">
            <v>6076</v>
          </cell>
        </row>
        <row r="15">
          <cell r="Q15">
            <v>19142</v>
          </cell>
          <cell r="R15">
            <v>4729</v>
          </cell>
        </row>
        <row r="16">
          <cell r="Q16">
            <v>20216</v>
          </cell>
          <cell r="R16">
            <v>4960</v>
          </cell>
        </row>
        <row r="17">
          <cell r="Q17">
            <v>56110</v>
          </cell>
          <cell r="R17">
            <v>17944</v>
          </cell>
        </row>
        <row r="18">
          <cell r="Q18">
            <v>22836</v>
          </cell>
          <cell r="R18">
            <v>5674</v>
          </cell>
        </row>
        <row r="19">
          <cell r="Q19">
            <v>27093</v>
          </cell>
          <cell r="R19">
            <v>6835</v>
          </cell>
        </row>
        <row r="20">
          <cell r="Q20">
            <v>8994</v>
          </cell>
          <cell r="R20">
            <v>2302</v>
          </cell>
        </row>
        <row r="21">
          <cell r="Q21">
            <v>12419</v>
          </cell>
          <cell r="R21">
            <v>3102</v>
          </cell>
        </row>
        <row r="22">
          <cell r="Q22">
            <v>12059</v>
          </cell>
          <cell r="R22">
            <v>2891</v>
          </cell>
        </row>
        <row r="23">
          <cell r="Q23">
            <v>30481</v>
          </cell>
          <cell r="R23">
            <v>8187</v>
          </cell>
        </row>
        <row r="24">
          <cell r="Q24">
            <v>7087</v>
          </cell>
          <cell r="R24">
            <v>1681</v>
          </cell>
        </row>
        <row r="25">
          <cell r="Q25">
            <v>8629</v>
          </cell>
          <cell r="R25">
            <v>2387</v>
          </cell>
        </row>
        <row r="26">
          <cell r="Q26">
            <v>13268</v>
          </cell>
          <cell r="R26">
            <v>3127</v>
          </cell>
        </row>
        <row r="27">
          <cell r="Q27">
            <v>12114</v>
          </cell>
          <cell r="R27">
            <v>3085</v>
          </cell>
        </row>
        <row r="28">
          <cell r="Q28">
            <v>13774</v>
          </cell>
          <cell r="R28">
            <v>0</v>
          </cell>
        </row>
        <row r="29">
          <cell r="Q29">
            <v>8050</v>
          </cell>
          <cell r="R29">
            <v>1945</v>
          </cell>
        </row>
        <row r="30">
          <cell r="Q30">
            <v>4932</v>
          </cell>
          <cell r="R30">
            <v>1061</v>
          </cell>
        </row>
        <row r="31">
          <cell r="Q31">
            <v>171575</v>
          </cell>
          <cell r="R31">
            <v>0</v>
          </cell>
        </row>
        <row r="32">
          <cell r="Q32">
            <v>99185</v>
          </cell>
          <cell r="R32">
            <v>949</v>
          </cell>
        </row>
        <row r="33">
          <cell r="Q33">
            <v>30843</v>
          </cell>
          <cell r="R33">
            <v>6864</v>
          </cell>
        </row>
        <row r="34">
          <cell r="Q34">
            <v>12340</v>
          </cell>
          <cell r="R34">
            <v>0</v>
          </cell>
        </row>
        <row r="35">
          <cell r="Q35">
            <v>0</v>
          </cell>
          <cell r="R35">
            <v>120899</v>
          </cell>
        </row>
        <row r="36">
          <cell r="Q36">
            <v>4865</v>
          </cell>
          <cell r="R36">
            <v>1565</v>
          </cell>
        </row>
        <row r="37">
          <cell r="Q37">
            <v>778</v>
          </cell>
          <cell r="R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Нестеров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45323</v>
          </cell>
        </row>
      </sheetData>
      <sheetData sheetId="1"/>
      <sheetData sheetId="2">
        <row r="9">
          <cell r="Q9">
            <v>77728</v>
          </cell>
          <cell r="R9">
            <v>0</v>
          </cell>
        </row>
        <row r="10">
          <cell r="Q10">
            <v>74614</v>
          </cell>
          <cell r="R10">
            <v>0</v>
          </cell>
        </row>
        <row r="11">
          <cell r="Q11">
            <v>12056</v>
          </cell>
          <cell r="R11">
            <v>0</v>
          </cell>
        </row>
        <row r="12">
          <cell r="Q12">
            <v>20372</v>
          </cell>
          <cell r="R12">
            <v>5463</v>
          </cell>
        </row>
        <row r="13">
          <cell r="Q13">
            <v>22355</v>
          </cell>
          <cell r="R13">
            <v>4806</v>
          </cell>
        </row>
        <row r="14">
          <cell r="Q14">
            <v>27199</v>
          </cell>
          <cell r="R14">
            <v>6059</v>
          </cell>
        </row>
        <row r="15">
          <cell r="Q15">
            <v>19077</v>
          </cell>
          <cell r="R15">
            <v>4707</v>
          </cell>
        </row>
        <row r="16">
          <cell r="Q16">
            <v>20105</v>
          </cell>
          <cell r="R16">
            <v>4946</v>
          </cell>
        </row>
        <row r="17">
          <cell r="Q17">
            <v>56237</v>
          </cell>
          <cell r="R17">
            <v>17950</v>
          </cell>
        </row>
        <row r="18">
          <cell r="Q18">
            <v>22728</v>
          </cell>
          <cell r="R18">
            <v>5661</v>
          </cell>
        </row>
        <row r="19">
          <cell r="Q19">
            <v>27122</v>
          </cell>
          <cell r="R19">
            <v>6846</v>
          </cell>
        </row>
        <row r="20">
          <cell r="Q20">
            <v>8945</v>
          </cell>
          <cell r="R20">
            <v>2292</v>
          </cell>
        </row>
        <row r="21">
          <cell r="Q21">
            <v>12380</v>
          </cell>
          <cell r="R21">
            <v>3094</v>
          </cell>
        </row>
        <row r="22">
          <cell r="Q22">
            <v>11995</v>
          </cell>
          <cell r="R22">
            <v>2875</v>
          </cell>
        </row>
        <row r="23">
          <cell r="Q23">
            <v>30295</v>
          </cell>
          <cell r="R23">
            <v>8161</v>
          </cell>
        </row>
        <row r="24">
          <cell r="Q24">
            <v>7066</v>
          </cell>
          <cell r="R24">
            <v>1674</v>
          </cell>
        </row>
        <row r="25">
          <cell r="Q25">
            <v>8570</v>
          </cell>
          <cell r="R25">
            <v>2377</v>
          </cell>
        </row>
        <row r="26">
          <cell r="Q26">
            <v>13212</v>
          </cell>
          <cell r="R26">
            <v>3125</v>
          </cell>
        </row>
        <row r="27">
          <cell r="Q27">
            <v>12057</v>
          </cell>
          <cell r="R27">
            <v>3074</v>
          </cell>
        </row>
        <row r="28">
          <cell r="Q28">
            <v>13769</v>
          </cell>
          <cell r="R28">
            <v>0</v>
          </cell>
        </row>
        <row r="29">
          <cell r="Q29">
            <v>8017</v>
          </cell>
          <cell r="R29">
            <v>1927</v>
          </cell>
        </row>
        <row r="30">
          <cell r="Q30">
            <v>4924</v>
          </cell>
          <cell r="R30">
            <v>1053</v>
          </cell>
        </row>
        <row r="31">
          <cell r="Q31">
            <v>171976</v>
          </cell>
          <cell r="R31">
            <v>0</v>
          </cell>
        </row>
        <row r="32">
          <cell r="Q32">
            <v>99386</v>
          </cell>
          <cell r="R32">
            <v>935</v>
          </cell>
        </row>
        <row r="33">
          <cell r="Q33">
            <v>30895</v>
          </cell>
          <cell r="R33">
            <v>6850</v>
          </cell>
        </row>
        <row r="34">
          <cell r="Q34">
            <v>12267</v>
          </cell>
          <cell r="R34">
            <v>0</v>
          </cell>
        </row>
        <row r="35">
          <cell r="Q35">
            <v>0</v>
          </cell>
          <cell r="R35">
            <v>121120</v>
          </cell>
        </row>
        <row r="36">
          <cell r="Q36">
            <v>4845</v>
          </cell>
          <cell r="R36">
            <v>1419</v>
          </cell>
        </row>
        <row r="37">
          <cell r="Q37">
            <v>761</v>
          </cell>
          <cell r="R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Нестеров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45352</v>
          </cell>
        </row>
      </sheetData>
      <sheetData sheetId="1"/>
      <sheetData sheetId="2">
        <row r="9">
          <cell r="Q9">
            <v>77870</v>
          </cell>
          <cell r="R9">
            <v>0</v>
          </cell>
        </row>
        <row r="10">
          <cell r="Q10">
            <v>74762</v>
          </cell>
          <cell r="R10">
            <v>0</v>
          </cell>
        </row>
        <row r="11">
          <cell r="Q11">
            <v>12047</v>
          </cell>
          <cell r="R11">
            <v>0</v>
          </cell>
        </row>
        <row r="12">
          <cell r="Q12">
            <v>20346</v>
          </cell>
          <cell r="R12">
            <v>5460</v>
          </cell>
        </row>
        <row r="13">
          <cell r="Q13">
            <v>22361</v>
          </cell>
          <cell r="R13">
            <v>4814</v>
          </cell>
        </row>
        <row r="14">
          <cell r="Q14">
            <v>27197</v>
          </cell>
          <cell r="R14">
            <v>6035</v>
          </cell>
        </row>
        <row r="15">
          <cell r="Q15">
            <v>19022</v>
          </cell>
          <cell r="R15">
            <v>4692</v>
          </cell>
        </row>
        <row r="16">
          <cell r="Q16">
            <v>20144</v>
          </cell>
          <cell r="R16">
            <v>4920</v>
          </cell>
        </row>
        <row r="17">
          <cell r="Q17">
            <v>56454</v>
          </cell>
          <cell r="R17">
            <v>18137</v>
          </cell>
        </row>
        <row r="18">
          <cell r="Q18">
            <v>22722</v>
          </cell>
          <cell r="R18">
            <v>5664</v>
          </cell>
        </row>
        <row r="19">
          <cell r="Q19">
            <v>27137</v>
          </cell>
          <cell r="R19">
            <v>6872</v>
          </cell>
        </row>
        <row r="20">
          <cell r="Q20">
            <v>8930</v>
          </cell>
          <cell r="R20">
            <v>2276</v>
          </cell>
        </row>
        <row r="21">
          <cell r="Q21">
            <v>12362</v>
          </cell>
          <cell r="R21">
            <v>3091</v>
          </cell>
        </row>
        <row r="22">
          <cell r="Q22">
            <v>11974</v>
          </cell>
          <cell r="R22">
            <v>2865</v>
          </cell>
        </row>
        <row r="23">
          <cell r="Q23">
            <v>30254</v>
          </cell>
          <cell r="R23">
            <v>8151</v>
          </cell>
        </row>
        <row r="24">
          <cell r="Q24">
            <v>7043</v>
          </cell>
          <cell r="R24">
            <v>1670</v>
          </cell>
        </row>
        <row r="25">
          <cell r="Q25">
            <v>8563</v>
          </cell>
          <cell r="R25">
            <v>2377</v>
          </cell>
        </row>
        <row r="26">
          <cell r="Q26">
            <v>13196</v>
          </cell>
          <cell r="R26">
            <v>3121</v>
          </cell>
        </row>
        <row r="27">
          <cell r="Q27">
            <v>12030</v>
          </cell>
          <cell r="R27">
            <v>3064</v>
          </cell>
        </row>
        <row r="28">
          <cell r="Q28">
            <v>13814</v>
          </cell>
          <cell r="R28">
            <v>0</v>
          </cell>
        </row>
        <row r="29">
          <cell r="Q29">
            <v>8017</v>
          </cell>
          <cell r="R29">
            <v>1923</v>
          </cell>
        </row>
        <row r="30">
          <cell r="Q30">
            <v>4923</v>
          </cell>
          <cell r="R30">
            <v>1051</v>
          </cell>
        </row>
        <row r="31">
          <cell r="Q31">
            <v>172521</v>
          </cell>
          <cell r="R31">
            <v>0</v>
          </cell>
        </row>
        <row r="32">
          <cell r="Q32">
            <v>99579</v>
          </cell>
          <cell r="R32">
            <v>925</v>
          </cell>
        </row>
        <row r="33">
          <cell r="Q33">
            <v>30972</v>
          </cell>
          <cell r="R33">
            <v>6860</v>
          </cell>
        </row>
        <row r="34">
          <cell r="Q34">
            <v>12209</v>
          </cell>
          <cell r="R34">
            <v>0</v>
          </cell>
        </row>
        <row r="35">
          <cell r="Q35">
            <v>0</v>
          </cell>
          <cell r="R35">
            <v>121222</v>
          </cell>
        </row>
        <row r="36">
          <cell r="Q36">
            <v>4822</v>
          </cell>
          <cell r="R36">
            <v>1239</v>
          </cell>
        </row>
        <row r="37">
          <cell r="Q37">
            <v>784</v>
          </cell>
          <cell r="R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Нестеров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45383</v>
          </cell>
        </row>
      </sheetData>
      <sheetData sheetId="1"/>
      <sheetData sheetId="2">
        <row r="9">
          <cell r="Q9">
            <v>77992</v>
          </cell>
          <cell r="R9">
            <v>0</v>
          </cell>
        </row>
        <row r="10">
          <cell r="Q10">
            <v>74877</v>
          </cell>
          <cell r="R10">
            <v>0</v>
          </cell>
        </row>
        <row r="11">
          <cell r="Q11">
            <v>12036</v>
          </cell>
          <cell r="R11">
            <v>0</v>
          </cell>
        </row>
        <row r="12">
          <cell r="Q12">
            <v>20330</v>
          </cell>
          <cell r="R12">
            <v>5453</v>
          </cell>
        </row>
        <row r="13">
          <cell r="Q13">
            <v>22363</v>
          </cell>
          <cell r="R13">
            <v>4799</v>
          </cell>
        </row>
        <row r="14">
          <cell r="Q14">
            <v>27193</v>
          </cell>
          <cell r="R14">
            <v>6016</v>
          </cell>
        </row>
        <row r="15">
          <cell r="Q15">
            <v>19003</v>
          </cell>
          <cell r="R15">
            <v>4690</v>
          </cell>
        </row>
        <row r="16">
          <cell r="Q16">
            <v>20152</v>
          </cell>
          <cell r="R16">
            <v>4927</v>
          </cell>
        </row>
        <row r="17">
          <cell r="Q17">
            <v>56625</v>
          </cell>
          <cell r="R17">
            <v>18180</v>
          </cell>
        </row>
        <row r="18">
          <cell r="Q18">
            <v>22681</v>
          </cell>
          <cell r="R18">
            <v>5649</v>
          </cell>
        </row>
        <row r="19">
          <cell r="Q19">
            <v>27182</v>
          </cell>
          <cell r="R19">
            <v>6868</v>
          </cell>
        </row>
        <row r="20">
          <cell r="Q20">
            <v>8913</v>
          </cell>
          <cell r="R20">
            <v>2264</v>
          </cell>
        </row>
        <row r="21">
          <cell r="Q21">
            <v>12356</v>
          </cell>
          <cell r="R21">
            <v>3082</v>
          </cell>
        </row>
        <row r="22">
          <cell r="Q22">
            <v>11955</v>
          </cell>
          <cell r="R22">
            <v>2857</v>
          </cell>
        </row>
        <row r="23">
          <cell r="Q23">
            <v>30211</v>
          </cell>
          <cell r="R23">
            <v>8145</v>
          </cell>
        </row>
        <row r="24">
          <cell r="Q24">
            <v>7042</v>
          </cell>
          <cell r="R24">
            <v>1664</v>
          </cell>
        </row>
        <row r="25">
          <cell r="Q25">
            <v>8560</v>
          </cell>
          <cell r="R25">
            <v>2377</v>
          </cell>
        </row>
        <row r="26">
          <cell r="Q26">
            <v>13188</v>
          </cell>
          <cell r="R26">
            <v>3107</v>
          </cell>
        </row>
        <row r="27">
          <cell r="Q27">
            <v>12012</v>
          </cell>
          <cell r="R27">
            <v>3049</v>
          </cell>
        </row>
        <row r="28">
          <cell r="Q28">
            <v>13827</v>
          </cell>
          <cell r="R28">
            <v>0</v>
          </cell>
        </row>
        <row r="29">
          <cell r="Q29">
            <v>8035</v>
          </cell>
          <cell r="R29">
            <v>1912</v>
          </cell>
        </row>
        <row r="30">
          <cell r="Q30">
            <v>4929</v>
          </cell>
          <cell r="R30">
            <v>1051</v>
          </cell>
        </row>
        <row r="31">
          <cell r="Q31">
            <v>172906</v>
          </cell>
          <cell r="R31">
            <v>0</v>
          </cell>
        </row>
        <row r="32">
          <cell r="Q32">
            <v>99768</v>
          </cell>
          <cell r="R32">
            <v>924</v>
          </cell>
        </row>
        <row r="33">
          <cell r="Q33">
            <v>31039</v>
          </cell>
          <cell r="R33">
            <v>6846</v>
          </cell>
        </row>
        <row r="34">
          <cell r="Q34">
            <v>12152</v>
          </cell>
          <cell r="R34">
            <v>0</v>
          </cell>
        </row>
        <row r="35">
          <cell r="Q35">
            <v>0</v>
          </cell>
          <cell r="R35">
            <v>121183</v>
          </cell>
        </row>
        <row r="36">
          <cell r="Q36">
            <v>4849</v>
          </cell>
          <cell r="R36">
            <v>1126</v>
          </cell>
        </row>
        <row r="37">
          <cell r="Q37">
            <v>839</v>
          </cell>
          <cell r="R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218-AB8C-4476-985B-CA3DF1CA250D}">
  <dimension ref="B1:F37"/>
  <sheetViews>
    <sheetView zoomScale="91" zoomScaleNormal="91" workbookViewId="0">
      <selection activeCell="M18" sqref="M18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21" t="s">
        <v>0</v>
      </c>
      <c r="C2" s="22"/>
      <c r="D2" s="23"/>
      <c r="E2" s="24"/>
    </row>
    <row r="3" spans="2:5" ht="16.5" thickBot="1" x14ac:dyDescent="0.3">
      <c r="B3" s="25" t="str">
        <f>"по состоянию на"&amp;" "&amp;TEXT([1]Расчёт!C2,"ДД.ММ.ГГГГ")&amp;" "&amp;"года"</f>
        <v>по состоянию на 01.01.2024 года</v>
      </c>
      <c r="C3" s="26"/>
      <c r="D3" s="27"/>
      <c r="E3" s="28"/>
    </row>
    <row r="4" spans="2:5" ht="16.5" thickBot="1" x14ac:dyDescent="0.3">
      <c r="B4" s="14" t="s">
        <v>6</v>
      </c>
      <c r="C4" s="15" t="s">
        <v>4</v>
      </c>
      <c r="D4" s="16" t="s">
        <v>1</v>
      </c>
      <c r="E4" s="17" t="s">
        <v>2</v>
      </c>
    </row>
    <row r="5" spans="2:5" x14ac:dyDescent="0.25">
      <c r="B5" s="6" t="s">
        <v>7</v>
      </c>
      <c r="C5" s="7">
        <f>D5+E5</f>
        <v>77694</v>
      </c>
      <c r="D5" s="8">
        <f>'[1]Расчёт для ФИН'!Q9</f>
        <v>77694</v>
      </c>
      <c r="E5" s="9">
        <f>'[1]Расчёт для ФИН'!R9</f>
        <v>0</v>
      </c>
    </row>
    <row r="6" spans="2:5" x14ac:dyDescent="0.25">
      <c r="B6" s="6" t="s">
        <v>8</v>
      </c>
      <c r="C6" s="7">
        <f t="shared" ref="C6:C33" si="0">D6+E6</f>
        <v>74510</v>
      </c>
      <c r="D6" s="8">
        <f>'[1]Расчёт для ФИН'!Q10</f>
        <v>74510</v>
      </c>
      <c r="E6" s="9">
        <f>'[1]Расчёт для ФИН'!R10</f>
        <v>0</v>
      </c>
    </row>
    <row r="7" spans="2:5" x14ac:dyDescent="0.25">
      <c r="B7" s="6" t="s">
        <v>9</v>
      </c>
      <c r="C7" s="7">
        <f t="shared" si="0"/>
        <v>12054</v>
      </c>
      <c r="D7" s="8">
        <f>'[1]Расчёт для ФИН'!Q11</f>
        <v>12054</v>
      </c>
      <c r="E7" s="9">
        <f>'[1]Расчёт для ФИН'!R11</f>
        <v>0</v>
      </c>
    </row>
    <row r="8" spans="2:5" x14ac:dyDescent="0.25">
      <c r="B8" s="6" t="s">
        <v>10</v>
      </c>
      <c r="C8" s="7">
        <f t="shared" si="0"/>
        <v>25913</v>
      </c>
      <c r="D8" s="8">
        <f>'[1]Расчёт для ФИН'!Q12</f>
        <v>20451</v>
      </c>
      <c r="E8" s="9">
        <f>'[1]Расчёт для ФИН'!R12</f>
        <v>5462</v>
      </c>
    </row>
    <row r="9" spans="2:5" x14ac:dyDescent="0.25">
      <c r="B9" s="6" t="s">
        <v>11</v>
      </c>
      <c r="C9" s="7">
        <f t="shared" si="0"/>
        <v>27196</v>
      </c>
      <c r="D9" s="8">
        <f>'[1]Расчёт для ФИН'!Q13</f>
        <v>22395</v>
      </c>
      <c r="E9" s="9">
        <f>'[1]Расчёт для ФИН'!R13</f>
        <v>4801</v>
      </c>
    </row>
    <row r="10" spans="2:5" x14ac:dyDescent="0.25">
      <c r="B10" s="6" t="s">
        <v>12</v>
      </c>
      <c r="C10" s="7">
        <f t="shared" si="0"/>
        <v>33333</v>
      </c>
      <c r="D10" s="8">
        <f>'[1]Расчёт для ФИН'!Q14</f>
        <v>27257</v>
      </c>
      <c r="E10" s="9">
        <f>'[1]Расчёт для ФИН'!R14</f>
        <v>6076</v>
      </c>
    </row>
    <row r="11" spans="2:5" x14ac:dyDescent="0.25">
      <c r="B11" s="6" t="s">
        <v>13</v>
      </c>
      <c r="C11" s="7">
        <f t="shared" si="0"/>
        <v>23871</v>
      </c>
      <c r="D11" s="8">
        <f>'[1]Расчёт для ФИН'!Q15</f>
        <v>19142</v>
      </c>
      <c r="E11" s="9">
        <f>'[1]Расчёт для ФИН'!R15</f>
        <v>4729</v>
      </c>
    </row>
    <row r="12" spans="2:5" x14ac:dyDescent="0.25">
      <c r="B12" s="6" t="s">
        <v>14</v>
      </c>
      <c r="C12" s="7">
        <f t="shared" si="0"/>
        <v>25176</v>
      </c>
      <c r="D12" s="8">
        <f>'[1]Расчёт для ФИН'!Q16</f>
        <v>20216</v>
      </c>
      <c r="E12" s="9">
        <f>'[1]Расчёт для ФИН'!R16</f>
        <v>4960</v>
      </c>
    </row>
    <row r="13" spans="2:5" x14ac:dyDescent="0.25">
      <c r="B13" s="6" t="s">
        <v>15</v>
      </c>
      <c r="C13" s="7">
        <f t="shared" si="0"/>
        <v>74054</v>
      </c>
      <c r="D13" s="8">
        <f>'[1]Расчёт для ФИН'!Q17</f>
        <v>56110</v>
      </c>
      <c r="E13" s="9">
        <f>'[1]Расчёт для ФИН'!R17</f>
        <v>17944</v>
      </c>
    </row>
    <row r="14" spans="2:5" x14ac:dyDescent="0.25">
      <c r="B14" s="6" t="s">
        <v>16</v>
      </c>
      <c r="C14" s="7">
        <f t="shared" si="0"/>
        <v>28510</v>
      </c>
      <c r="D14" s="8">
        <f>'[1]Расчёт для ФИН'!Q18</f>
        <v>22836</v>
      </c>
      <c r="E14" s="9">
        <f>'[1]Расчёт для ФИН'!R18</f>
        <v>5674</v>
      </c>
    </row>
    <row r="15" spans="2:5" x14ac:dyDescent="0.25">
      <c r="B15" s="6" t="s">
        <v>17</v>
      </c>
      <c r="C15" s="7">
        <f t="shared" si="0"/>
        <v>33928</v>
      </c>
      <c r="D15" s="8">
        <f>'[1]Расчёт для ФИН'!Q19</f>
        <v>27093</v>
      </c>
      <c r="E15" s="9">
        <f>'[1]Расчёт для ФИН'!R19</f>
        <v>6835</v>
      </c>
    </row>
    <row r="16" spans="2:5" x14ac:dyDescent="0.25">
      <c r="B16" s="6" t="s">
        <v>18</v>
      </c>
      <c r="C16" s="7">
        <f t="shared" si="0"/>
        <v>11296</v>
      </c>
      <c r="D16" s="8">
        <f>'[1]Расчёт для ФИН'!Q20</f>
        <v>8994</v>
      </c>
      <c r="E16" s="9">
        <f>'[1]Расчёт для ФИН'!R20</f>
        <v>2302</v>
      </c>
    </row>
    <row r="17" spans="2:5" x14ac:dyDescent="0.25">
      <c r="B17" s="6" t="s">
        <v>19</v>
      </c>
      <c r="C17" s="7">
        <f t="shared" si="0"/>
        <v>15521</v>
      </c>
      <c r="D17" s="8">
        <f>'[1]Расчёт для ФИН'!Q21</f>
        <v>12419</v>
      </c>
      <c r="E17" s="9">
        <f>'[1]Расчёт для ФИН'!R21</f>
        <v>3102</v>
      </c>
    </row>
    <row r="18" spans="2:5" x14ac:dyDescent="0.25">
      <c r="B18" s="6" t="s">
        <v>20</v>
      </c>
      <c r="C18" s="7">
        <f t="shared" si="0"/>
        <v>14950</v>
      </c>
      <c r="D18" s="8">
        <f>'[1]Расчёт для ФИН'!Q22</f>
        <v>12059</v>
      </c>
      <c r="E18" s="9">
        <f>'[1]Расчёт для ФИН'!R22</f>
        <v>2891</v>
      </c>
    </row>
    <row r="19" spans="2:5" x14ac:dyDescent="0.25">
      <c r="B19" s="6" t="s">
        <v>21</v>
      </c>
      <c r="C19" s="7">
        <f t="shared" si="0"/>
        <v>38668</v>
      </c>
      <c r="D19" s="8">
        <f>'[1]Расчёт для ФИН'!Q23</f>
        <v>30481</v>
      </c>
      <c r="E19" s="9">
        <f>'[1]Расчёт для ФИН'!R23</f>
        <v>8187</v>
      </c>
    </row>
    <row r="20" spans="2:5" x14ac:dyDescent="0.25">
      <c r="B20" s="6" t="s">
        <v>22</v>
      </c>
      <c r="C20" s="7">
        <f t="shared" si="0"/>
        <v>8768</v>
      </c>
      <c r="D20" s="8">
        <f>'[1]Расчёт для ФИН'!Q24</f>
        <v>7087</v>
      </c>
      <c r="E20" s="9">
        <f>'[1]Расчёт для ФИН'!R24</f>
        <v>1681</v>
      </c>
    </row>
    <row r="21" spans="2:5" x14ac:dyDescent="0.25">
      <c r="B21" s="6" t="s">
        <v>23</v>
      </c>
      <c r="C21" s="7">
        <f t="shared" si="0"/>
        <v>11016</v>
      </c>
      <c r="D21" s="8">
        <f>'[1]Расчёт для ФИН'!Q25</f>
        <v>8629</v>
      </c>
      <c r="E21" s="9">
        <f>'[1]Расчёт для ФИН'!R25</f>
        <v>2387</v>
      </c>
    </row>
    <row r="22" spans="2:5" x14ac:dyDescent="0.25">
      <c r="B22" s="6" t="s">
        <v>24</v>
      </c>
      <c r="C22" s="7">
        <f t="shared" si="0"/>
        <v>16395</v>
      </c>
      <c r="D22" s="8">
        <f>'[1]Расчёт для ФИН'!Q26</f>
        <v>13268</v>
      </c>
      <c r="E22" s="9">
        <f>'[1]Расчёт для ФИН'!R26</f>
        <v>3127</v>
      </c>
    </row>
    <row r="23" spans="2:5" x14ac:dyDescent="0.25">
      <c r="B23" s="6" t="s">
        <v>25</v>
      </c>
      <c r="C23" s="7">
        <f t="shared" si="0"/>
        <v>15199</v>
      </c>
      <c r="D23" s="8">
        <f>'[1]Расчёт для ФИН'!Q27</f>
        <v>12114</v>
      </c>
      <c r="E23" s="9">
        <f>'[1]Расчёт для ФИН'!R27</f>
        <v>3085</v>
      </c>
    </row>
    <row r="24" spans="2:5" x14ac:dyDescent="0.25">
      <c r="B24" s="6" t="s">
        <v>30</v>
      </c>
      <c r="C24" s="7">
        <f t="shared" si="0"/>
        <v>13774</v>
      </c>
      <c r="D24" s="8">
        <f>'[1]Расчёт для ФИН'!Q28</f>
        <v>13774</v>
      </c>
      <c r="E24" s="9">
        <f>'[1]Расчёт для ФИН'!R28</f>
        <v>0</v>
      </c>
    </row>
    <row r="25" spans="2:5" x14ac:dyDescent="0.25">
      <c r="B25" s="6" t="s">
        <v>26</v>
      </c>
      <c r="C25" s="7">
        <f t="shared" si="0"/>
        <v>9995</v>
      </c>
      <c r="D25" s="8">
        <f>'[1]Расчёт для ФИН'!Q29</f>
        <v>8050</v>
      </c>
      <c r="E25" s="9">
        <f>'[1]Расчёт для ФИН'!R29</f>
        <v>1945</v>
      </c>
    </row>
    <row r="26" spans="2:5" x14ac:dyDescent="0.25">
      <c r="B26" s="6" t="s">
        <v>27</v>
      </c>
      <c r="C26" s="7">
        <f t="shared" si="0"/>
        <v>5993</v>
      </c>
      <c r="D26" s="8">
        <f>'[1]Расчёт для ФИН'!Q30</f>
        <v>4932</v>
      </c>
      <c r="E26" s="9">
        <f>'[1]Расчёт для ФИН'!R30</f>
        <v>1061</v>
      </c>
    </row>
    <row r="27" spans="2:5" x14ac:dyDescent="0.25">
      <c r="B27" s="6" t="s">
        <v>31</v>
      </c>
      <c r="C27" s="7">
        <f t="shared" si="0"/>
        <v>171575</v>
      </c>
      <c r="D27" s="8">
        <f>'[1]Расчёт для ФИН'!Q31</f>
        <v>171575</v>
      </c>
      <c r="E27" s="9">
        <f>'[1]Расчёт для ФИН'!R31</f>
        <v>0</v>
      </c>
    </row>
    <row r="28" spans="2:5" x14ac:dyDescent="0.25">
      <c r="B28" s="6" t="s">
        <v>28</v>
      </c>
      <c r="C28" s="7">
        <f t="shared" si="0"/>
        <v>100134</v>
      </c>
      <c r="D28" s="8">
        <f>'[1]Расчёт для ФИН'!Q32</f>
        <v>99185</v>
      </c>
      <c r="E28" s="9">
        <f>'[1]Расчёт для ФИН'!R32</f>
        <v>949</v>
      </c>
    </row>
    <row r="29" spans="2:5" x14ac:dyDescent="0.25">
      <c r="B29" s="6" t="s">
        <v>32</v>
      </c>
      <c r="C29" s="7">
        <f t="shared" si="0"/>
        <v>37707</v>
      </c>
      <c r="D29" s="8">
        <f>'[1]Расчёт для ФИН'!Q33</f>
        <v>30843</v>
      </c>
      <c r="E29" s="9">
        <f>'[1]Расчёт для ФИН'!R33</f>
        <v>6864</v>
      </c>
    </row>
    <row r="30" spans="2:5" x14ac:dyDescent="0.25">
      <c r="B30" s="6" t="s">
        <v>29</v>
      </c>
      <c r="C30" s="7">
        <f t="shared" si="0"/>
        <v>12340</v>
      </c>
      <c r="D30" s="8">
        <f>'[1]Расчёт для ФИН'!Q34</f>
        <v>12340</v>
      </c>
      <c r="E30" s="9">
        <f>'[1]Расчёт для ФИН'!R34</f>
        <v>0</v>
      </c>
    </row>
    <row r="31" spans="2:5" x14ac:dyDescent="0.25">
      <c r="B31" s="18" t="s">
        <v>33</v>
      </c>
      <c r="C31" s="7">
        <f t="shared" si="0"/>
        <v>120899</v>
      </c>
      <c r="D31" s="8">
        <f>'[1]Расчёт для ФИН'!Q35</f>
        <v>0</v>
      </c>
      <c r="E31" s="9">
        <f>'[1]Расчёт для ФИН'!R35</f>
        <v>120899</v>
      </c>
    </row>
    <row r="32" spans="2:5" x14ac:dyDescent="0.25">
      <c r="B32" s="20" t="s">
        <v>34</v>
      </c>
      <c r="C32" s="7">
        <f t="shared" si="0"/>
        <v>6430</v>
      </c>
      <c r="D32" s="8">
        <f>'[1]Расчёт для ФИН'!Q36</f>
        <v>4865</v>
      </c>
      <c r="E32" s="9">
        <f>'[1]Расчёт для ФИН'!R36</f>
        <v>1565</v>
      </c>
    </row>
    <row r="33" spans="2:6" ht="16.5" thickBot="1" x14ac:dyDescent="0.3">
      <c r="B33" s="19" t="s">
        <v>5</v>
      </c>
      <c r="C33" s="7">
        <f t="shared" si="0"/>
        <v>778</v>
      </c>
      <c r="D33" s="8">
        <f>'[1]Расчёт для ФИН'!Q37</f>
        <v>778</v>
      </c>
      <c r="E33" s="9">
        <f>'[1]Расчёт для ФИН'!R37</f>
        <v>0</v>
      </c>
    </row>
    <row r="34" spans="2:6" ht="16.5" thickBot="1" x14ac:dyDescent="0.3">
      <c r="B34" s="10" t="s">
        <v>3</v>
      </c>
      <c r="C34" s="11">
        <f>SUM(C5:C33)</f>
        <v>1047677</v>
      </c>
      <c r="D34" s="12">
        <f>SUM(D5:D33)</f>
        <v>831151</v>
      </c>
      <c r="E34" s="13">
        <f>SUM(E5:E33)</f>
        <v>216526</v>
      </c>
      <c r="F34" s="2"/>
    </row>
    <row r="35" spans="2:6" x14ac:dyDescent="0.25">
      <c r="B35" s="3"/>
      <c r="D35" s="2"/>
      <c r="E35" s="2"/>
      <c r="F35" s="2"/>
    </row>
    <row r="36" spans="2:6" x14ac:dyDescent="0.25">
      <c r="B36" s="3"/>
      <c r="C36" s="4"/>
      <c r="D36" s="4"/>
      <c r="E36" s="4"/>
    </row>
    <row r="37" spans="2:6" x14ac:dyDescent="0.25">
      <c r="B37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2F33-99F6-4003-8DB6-6623CBC0C5C8}">
  <dimension ref="B1:F37"/>
  <sheetViews>
    <sheetView zoomScale="91" zoomScaleNormal="91" workbookViewId="0">
      <selection activeCell="D13" sqref="D1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21" t="s">
        <v>0</v>
      </c>
      <c r="C2" s="22"/>
      <c r="D2" s="23"/>
      <c r="E2" s="24"/>
    </row>
    <row r="3" spans="2:5" ht="16.5" thickBot="1" x14ac:dyDescent="0.3">
      <c r="B3" s="25" t="str">
        <f>"по состоянию на"&amp;" "&amp;TEXT([2]Расчёт!C2,"ДД.ММ.ГГГГ")&amp;" "&amp;"года"</f>
        <v>по состоянию на 01.02.2024 года</v>
      </c>
      <c r="C3" s="26"/>
      <c r="D3" s="27"/>
      <c r="E3" s="28"/>
    </row>
    <row r="4" spans="2:5" ht="16.5" thickBot="1" x14ac:dyDescent="0.3">
      <c r="B4" s="14" t="s">
        <v>6</v>
      </c>
      <c r="C4" s="15" t="s">
        <v>4</v>
      </c>
      <c r="D4" s="16" t="s">
        <v>1</v>
      </c>
      <c r="E4" s="17" t="s">
        <v>2</v>
      </c>
    </row>
    <row r="5" spans="2:5" x14ac:dyDescent="0.25">
      <c r="B5" s="6" t="s">
        <v>7</v>
      </c>
      <c r="C5" s="7">
        <f>D5+E5</f>
        <v>77728</v>
      </c>
      <c r="D5" s="8">
        <f>'[2]Расчёт для ФИН'!Q9</f>
        <v>77728</v>
      </c>
      <c r="E5" s="9">
        <f>'[2]Расчёт для ФИН'!R9</f>
        <v>0</v>
      </c>
    </row>
    <row r="6" spans="2:5" x14ac:dyDescent="0.25">
      <c r="B6" s="6" t="s">
        <v>8</v>
      </c>
      <c r="C6" s="7">
        <f t="shared" ref="C6:C33" si="0">D6+E6</f>
        <v>74614</v>
      </c>
      <c r="D6" s="8">
        <f>'[2]Расчёт для ФИН'!Q10</f>
        <v>74614</v>
      </c>
      <c r="E6" s="9">
        <f>'[2]Расчёт для ФИН'!R10</f>
        <v>0</v>
      </c>
    </row>
    <row r="7" spans="2:5" x14ac:dyDescent="0.25">
      <c r="B7" s="6" t="s">
        <v>9</v>
      </c>
      <c r="C7" s="7">
        <f t="shared" si="0"/>
        <v>12056</v>
      </c>
      <c r="D7" s="8">
        <f>'[2]Расчёт для ФИН'!Q11</f>
        <v>12056</v>
      </c>
      <c r="E7" s="9">
        <f>'[2]Расчёт для ФИН'!R11</f>
        <v>0</v>
      </c>
    </row>
    <row r="8" spans="2:5" x14ac:dyDescent="0.25">
      <c r="B8" s="6" t="s">
        <v>10</v>
      </c>
      <c r="C8" s="7">
        <f t="shared" si="0"/>
        <v>25835</v>
      </c>
      <c r="D8" s="8">
        <f>'[2]Расчёт для ФИН'!Q12</f>
        <v>20372</v>
      </c>
      <c r="E8" s="9">
        <f>'[2]Расчёт для ФИН'!R12</f>
        <v>5463</v>
      </c>
    </row>
    <row r="9" spans="2:5" x14ac:dyDescent="0.25">
      <c r="B9" s="6" t="s">
        <v>11</v>
      </c>
      <c r="C9" s="7">
        <f t="shared" si="0"/>
        <v>27161</v>
      </c>
      <c r="D9" s="8">
        <f>'[2]Расчёт для ФИН'!Q13</f>
        <v>22355</v>
      </c>
      <c r="E9" s="9">
        <f>'[2]Расчёт для ФИН'!R13</f>
        <v>4806</v>
      </c>
    </row>
    <row r="10" spans="2:5" x14ac:dyDescent="0.25">
      <c r="B10" s="6" t="s">
        <v>12</v>
      </c>
      <c r="C10" s="7">
        <f t="shared" si="0"/>
        <v>33258</v>
      </c>
      <c r="D10" s="8">
        <f>'[2]Расчёт для ФИН'!Q14</f>
        <v>27199</v>
      </c>
      <c r="E10" s="9">
        <f>'[2]Расчёт для ФИН'!R14</f>
        <v>6059</v>
      </c>
    </row>
    <row r="11" spans="2:5" x14ac:dyDescent="0.25">
      <c r="B11" s="6" t="s">
        <v>13</v>
      </c>
      <c r="C11" s="7">
        <f t="shared" si="0"/>
        <v>23784</v>
      </c>
      <c r="D11" s="8">
        <f>'[2]Расчёт для ФИН'!Q15</f>
        <v>19077</v>
      </c>
      <c r="E11" s="9">
        <f>'[2]Расчёт для ФИН'!R15</f>
        <v>4707</v>
      </c>
    </row>
    <row r="12" spans="2:5" x14ac:dyDescent="0.25">
      <c r="B12" s="6" t="s">
        <v>14</v>
      </c>
      <c r="C12" s="7">
        <f t="shared" si="0"/>
        <v>25051</v>
      </c>
      <c r="D12" s="8">
        <f>'[2]Расчёт для ФИН'!Q16</f>
        <v>20105</v>
      </c>
      <c r="E12" s="9">
        <f>'[2]Расчёт для ФИН'!R16</f>
        <v>4946</v>
      </c>
    </row>
    <row r="13" spans="2:5" x14ac:dyDescent="0.25">
      <c r="B13" s="6" t="s">
        <v>15</v>
      </c>
      <c r="C13" s="7">
        <f t="shared" si="0"/>
        <v>74187</v>
      </c>
      <c r="D13" s="8">
        <f>'[2]Расчёт для ФИН'!Q17</f>
        <v>56237</v>
      </c>
      <c r="E13" s="9">
        <f>'[2]Расчёт для ФИН'!R17</f>
        <v>17950</v>
      </c>
    </row>
    <row r="14" spans="2:5" x14ac:dyDescent="0.25">
      <c r="B14" s="6" t="s">
        <v>16</v>
      </c>
      <c r="C14" s="7">
        <f t="shared" si="0"/>
        <v>28389</v>
      </c>
      <c r="D14" s="8">
        <f>'[2]Расчёт для ФИН'!Q18</f>
        <v>22728</v>
      </c>
      <c r="E14" s="9">
        <f>'[2]Расчёт для ФИН'!R18</f>
        <v>5661</v>
      </c>
    </row>
    <row r="15" spans="2:5" x14ac:dyDescent="0.25">
      <c r="B15" s="6" t="s">
        <v>17</v>
      </c>
      <c r="C15" s="7">
        <f t="shared" si="0"/>
        <v>33968</v>
      </c>
      <c r="D15" s="8">
        <f>'[2]Расчёт для ФИН'!Q19</f>
        <v>27122</v>
      </c>
      <c r="E15" s="9">
        <f>'[2]Расчёт для ФИН'!R19</f>
        <v>6846</v>
      </c>
    </row>
    <row r="16" spans="2:5" x14ac:dyDescent="0.25">
      <c r="B16" s="6" t="s">
        <v>18</v>
      </c>
      <c r="C16" s="7">
        <f t="shared" si="0"/>
        <v>11237</v>
      </c>
      <c r="D16" s="8">
        <f>'[2]Расчёт для ФИН'!Q20</f>
        <v>8945</v>
      </c>
      <c r="E16" s="9">
        <f>'[2]Расчёт для ФИН'!R20</f>
        <v>2292</v>
      </c>
    </row>
    <row r="17" spans="2:5" x14ac:dyDescent="0.25">
      <c r="B17" s="6" t="s">
        <v>19</v>
      </c>
      <c r="C17" s="7">
        <f t="shared" si="0"/>
        <v>15474</v>
      </c>
      <c r="D17" s="8">
        <f>'[2]Расчёт для ФИН'!Q21</f>
        <v>12380</v>
      </c>
      <c r="E17" s="9">
        <f>'[2]Расчёт для ФИН'!R21</f>
        <v>3094</v>
      </c>
    </row>
    <row r="18" spans="2:5" x14ac:dyDescent="0.25">
      <c r="B18" s="6" t="s">
        <v>20</v>
      </c>
      <c r="C18" s="7">
        <f t="shared" si="0"/>
        <v>14870</v>
      </c>
      <c r="D18" s="8">
        <f>'[2]Расчёт для ФИН'!Q22</f>
        <v>11995</v>
      </c>
      <c r="E18" s="9">
        <f>'[2]Расчёт для ФИН'!R22</f>
        <v>2875</v>
      </c>
    </row>
    <row r="19" spans="2:5" x14ac:dyDescent="0.25">
      <c r="B19" s="6" t="s">
        <v>21</v>
      </c>
      <c r="C19" s="7">
        <f t="shared" si="0"/>
        <v>38456</v>
      </c>
      <c r="D19" s="8">
        <f>'[2]Расчёт для ФИН'!Q23</f>
        <v>30295</v>
      </c>
      <c r="E19" s="9">
        <f>'[2]Расчёт для ФИН'!R23</f>
        <v>8161</v>
      </c>
    </row>
    <row r="20" spans="2:5" x14ac:dyDescent="0.25">
      <c r="B20" s="6" t="s">
        <v>22</v>
      </c>
      <c r="C20" s="7">
        <f t="shared" si="0"/>
        <v>8740</v>
      </c>
      <c r="D20" s="8">
        <f>'[2]Расчёт для ФИН'!Q24</f>
        <v>7066</v>
      </c>
      <c r="E20" s="9">
        <f>'[2]Расчёт для ФИН'!R24</f>
        <v>1674</v>
      </c>
    </row>
    <row r="21" spans="2:5" x14ac:dyDescent="0.25">
      <c r="B21" s="6" t="s">
        <v>23</v>
      </c>
      <c r="C21" s="7">
        <f t="shared" si="0"/>
        <v>10947</v>
      </c>
      <c r="D21" s="8">
        <f>'[2]Расчёт для ФИН'!Q25</f>
        <v>8570</v>
      </c>
      <c r="E21" s="9">
        <f>'[2]Расчёт для ФИН'!R25</f>
        <v>2377</v>
      </c>
    </row>
    <row r="22" spans="2:5" x14ac:dyDescent="0.25">
      <c r="B22" s="6" t="s">
        <v>24</v>
      </c>
      <c r="C22" s="7">
        <f t="shared" si="0"/>
        <v>16337</v>
      </c>
      <c r="D22" s="8">
        <f>'[2]Расчёт для ФИН'!Q26</f>
        <v>13212</v>
      </c>
      <c r="E22" s="9">
        <f>'[2]Расчёт для ФИН'!R26</f>
        <v>3125</v>
      </c>
    </row>
    <row r="23" spans="2:5" x14ac:dyDescent="0.25">
      <c r="B23" s="6" t="s">
        <v>25</v>
      </c>
      <c r="C23" s="7">
        <f t="shared" si="0"/>
        <v>15131</v>
      </c>
      <c r="D23" s="8">
        <f>'[2]Расчёт для ФИН'!Q27</f>
        <v>12057</v>
      </c>
      <c r="E23" s="9">
        <f>'[2]Расчёт для ФИН'!R27</f>
        <v>3074</v>
      </c>
    </row>
    <row r="24" spans="2:5" x14ac:dyDescent="0.25">
      <c r="B24" s="6" t="s">
        <v>30</v>
      </c>
      <c r="C24" s="7">
        <f t="shared" si="0"/>
        <v>13769</v>
      </c>
      <c r="D24" s="8">
        <f>'[2]Расчёт для ФИН'!Q28</f>
        <v>13769</v>
      </c>
      <c r="E24" s="9">
        <f>'[2]Расчёт для ФИН'!R28</f>
        <v>0</v>
      </c>
    </row>
    <row r="25" spans="2:5" x14ac:dyDescent="0.25">
      <c r="B25" s="6" t="s">
        <v>26</v>
      </c>
      <c r="C25" s="7">
        <f t="shared" si="0"/>
        <v>9944</v>
      </c>
      <c r="D25" s="8">
        <f>'[2]Расчёт для ФИН'!Q29</f>
        <v>8017</v>
      </c>
      <c r="E25" s="9">
        <f>'[2]Расчёт для ФИН'!R29</f>
        <v>1927</v>
      </c>
    </row>
    <row r="26" spans="2:5" x14ac:dyDescent="0.25">
      <c r="B26" s="6" t="s">
        <v>27</v>
      </c>
      <c r="C26" s="7">
        <f t="shared" si="0"/>
        <v>5977</v>
      </c>
      <c r="D26" s="8">
        <f>'[2]Расчёт для ФИН'!Q30</f>
        <v>4924</v>
      </c>
      <c r="E26" s="9">
        <f>'[2]Расчёт для ФИН'!R30</f>
        <v>1053</v>
      </c>
    </row>
    <row r="27" spans="2:5" x14ac:dyDescent="0.25">
      <c r="B27" s="6" t="s">
        <v>31</v>
      </c>
      <c r="C27" s="7">
        <f t="shared" si="0"/>
        <v>171976</v>
      </c>
      <c r="D27" s="8">
        <f>'[2]Расчёт для ФИН'!Q31</f>
        <v>171976</v>
      </c>
      <c r="E27" s="9">
        <f>'[2]Расчёт для ФИН'!R31</f>
        <v>0</v>
      </c>
    </row>
    <row r="28" spans="2:5" x14ac:dyDescent="0.25">
      <c r="B28" s="6" t="s">
        <v>28</v>
      </c>
      <c r="C28" s="7">
        <f t="shared" si="0"/>
        <v>100321</v>
      </c>
      <c r="D28" s="8">
        <f>'[2]Расчёт для ФИН'!Q32</f>
        <v>99386</v>
      </c>
      <c r="E28" s="9">
        <f>'[2]Расчёт для ФИН'!R32</f>
        <v>935</v>
      </c>
    </row>
    <row r="29" spans="2:5" x14ac:dyDescent="0.25">
      <c r="B29" s="6" t="s">
        <v>32</v>
      </c>
      <c r="C29" s="7">
        <f t="shared" si="0"/>
        <v>37745</v>
      </c>
      <c r="D29" s="8">
        <f>'[2]Расчёт для ФИН'!Q33</f>
        <v>30895</v>
      </c>
      <c r="E29" s="9">
        <f>'[2]Расчёт для ФИН'!R33</f>
        <v>6850</v>
      </c>
    </row>
    <row r="30" spans="2:5" x14ac:dyDescent="0.25">
      <c r="B30" s="6" t="s">
        <v>29</v>
      </c>
      <c r="C30" s="7">
        <f t="shared" si="0"/>
        <v>12267</v>
      </c>
      <c r="D30" s="8">
        <f>'[2]Расчёт для ФИН'!Q34</f>
        <v>12267</v>
      </c>
      <c r="E30" s="9">
        <f>'[2]Расчёт для ФИН'!R34</f>
        <v>0</v>
      </c>
    </row>
    <row r="31" spans="2:5" x14ac:dyDescent="0.25">
      <c r="B31" s="18" t="s">
        <v>33</v>
      </c>
      <c r="C31" s="7">
        <f t="shared" si="0"/>
        <v>121120</v>
      </c>
      <c r="D31" s="8">
        <f>'[2]Расчёт для ФИН'!Q35</f>
        <v>0</v>
      </c>
      <c r="E31" s="9">
        <f>'[2]Расчёт для ФИН'!R35</f>
        <v>121120</v>
      </c>
    </row>
    <row r="32" spans="2:5" x14ac:dyDescent="0.25">
      <c r="B32" s="20" t="s">
        <v>34</v>
      </c>
      <c r="C32" s="7">
        <f t="shared" si="0"/>
        <v>6264</v>
      </c>
      <c r="D32" s="8">
        <f>'[2]Расчёт для ФИН'!Q36</f>
        <v>4845</v>
      </c>
      <c r="E32" s="9">
        <f>'[2]Расчёт для ФИН'!R36</f>
        <v>1419</v>
      </c>
    </row>
    <row r="33" spans="2:6" ht="16.5" thickBot="1" x14ac:dyDescent="0.3">
      <c r="B33" s="19" t="s">
        <v>5</v>
      </c>
      <c r="C33" s="7">
        <f t="shared" si="0"/>
        <v>761</v>
      </c>
      <c r="D33" s="8">
        <f>'[2]Расчёт для ФИН'!Q37</f>
        <v>761</v>
      </c>
      <c r="E33" s="9">
        <f>'[2]Расчёт для ФИН'!R37</f>
        <v>0</v>
      </c>
    </row>
    <row r="34" spans="2:6" ht="16.5" thickBot="1" x14ac:dyDescent="0.3">
      <c r="B34" s="10" t="s">
        <v>3</v>
      </c>
      <c r="C34" s="11">
        <f>SUM(C5:C33)</f>
        <v>1047367</v>
      </c>
      <c r="D34" s="12">
        <f>SUM(D5:D33)</f>
        <v>830953</v>
      </c>
      <c r="E34" s="13">
        <f>SUM(E5:E33)</f>
        <v>216414</v>
      </c>
      <c r="F34" s="2"/>
    </row>
    <row r="35" spans="2:6" x14ac:dyDescent="0.25">
      <c r="B35" s="3"/>
      <c r="D35" s="2"/>
      <c r="E35" s="2"/>
      <c r="F35" s="2"/>
    </row>
    <row r="36" spans="2:6" x14ac:dyDescent="0.25">
      <c r="B36" s="3"/>
      <c r="C36" s="4"/>
      <c r="D36" s="4"/>
      <c r="E36" s="4"/>
    </row>
    <row r="37" spans="2:6" x14ac:dyDescent="0.25">
      <c r="B37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0A68-1A1A-4E8C-AB30-C3C115BC5310}">
  <dimension ref="B1:F37"/>
  <sheetViews>
    <sheetView zoomScale="91" zoomScaleNormal="91" workbookViewId="0">
      <selection activeCell="I33" sqref="I3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21" t="s">
        <v>0</v>
      </c>
      <c r="C2" s="22"/>
      <c r="D2" s="23"/>
      <c r="E2" s="24"/>
    </row>
    <row r="3" spans="2:5" ht="16.5" thickBot="1" x14ac:dyDescent="0.3">
      <c r="B3" s="25" t="str">
        <f>"по состоянию на"&amp;" "&amp;TEXT([3]Расчёт!C2,"ДД.ММ.ГГГГ")&amp;" "&amp;"года"</f>
        <v>по состоянию на 01.03.2024 года</v>
      </c>
      <c r="C3" s="26"/>
      <c r="D3" s="27"/>
      <c r="E3" s="28"/>
    </row>
    <row r="4" spans="2:5" ht="16.5" thickBot="1" x14ac:dyDescent="0.3">
      <c r="B4" s="14" t="s">
        <v>6</v>
      </c>
      <c r="C4" s="15" t="s">
        <v>4</v>
      </c>
      <c r="D4" s="16" t="s">
        <v>1</v>
      </c>
      <c r="E4" s="17" t="s">
        <v>2</v>
      </c>
    </row>
    <row r="5" spans="2:5" x14ac:dyDescent="0.25">
      <c r="B5" s="6" t="s">
        <v>7</v>
      </c>
      <c r="C5" s="7">
        <f>D5+E5</f>
        <v>77870</v>
      </c>
      <c r="D5" s="8">
        <f>'[3]Расчёт для ФИН'!Q9</f>
        <v>77870</v>
      </c>
      <c r="E5" s="9">
        <f>'[3]Расчёт для ФИН'!R9</f>
        <v>0</v>
      </c>
    </row>
    <row r="6" spans="2:5" x14ac:dyDescent="0.25">
      <c r="B6" s="6" t="s">
        <v>8</v>
      </c>
      <c r="C6" s="7">
        <f t="shared" ref="C6:C33" si="0">D6+E6</f>
        <v>74762</v>
      </c>
      <c r="D6" s="8">
        <f>'[3]Расчёт для ФИН'!Q10</f>
        <v>74762</v>
      </c>
      <c r="E6" s="9">
        <f>'[3]Расчёт для ФИН'!R10</f>
        <v>0</v>
      </c>
    </row>
    <row r="7" spans="2:5" x14ac:dyDescent="0.25">
      <c r="B7" s="6" t="s">
        <v>9</v>
      </c>
      <c r="C7" s="7">
        <f t="shared" si="0"/>
        <v>12047</v>
      </c>
      <c r="D7" s="8">
        <f>'[3]Расчёт для ФИН'!Q11</f>
        <v>12047</v>
      </c>
      <c r="E7" s="9">
        <f>'[3]Расчёт для ФИН'!R11</f>
        <v>0</v>
      </c>
    </row>
    <row r="8" spans="2:5" x14ac:dyDescent="0.25">
      <c r="B8" s="6" t="s">
        <v>10</v>
      </c>
      <c r="C8" s="7">
        <f t="shared" si="0"/>
        <v>25806</v>
      </c>
      <c r="D8" s="8">
        <f>'[3]Расчёт для ФИН'!Q12</f>
        <v>20346</v>
      </c>
      <c r="E8" s="9">
        <f>'[3]Расчёт для ФИН'!R12</f>
        <v>5460</v>
      </c>
    </row>
    <row r="9" spans="2:5" x14ac:dyDescent="0.25">
      <c r="B9" s="6" t="s">
        <v>11</v>
      </c>
      <c r="C9" s="7">
        <f t="shared" si="0"/>
        <v>27175</v>
      </c>
      <c r="D9" s="8">
        <f>'[3]Расчёт для ФИН'!Q13</f>
        <v>22361</v>
      </c>
      <c r="E9" s="9">
        <f>'[3]Расчёт для ФИН'!R13</f>
        <v>4814</v>
      </c>
    </row>
    <row r="10" spans="2:5" x14ac:dyDescent="0.25">
      <c r="B10" s="6" t="s">
        <v>12</v>
      </c>
      <c r="C10" s="7">
        <f t="shared" si="0"/>
        <v>33232</v>
      </c>
      <c r="D10" s="8">
        <f>'[3]Расчёт для ФИН'!Q14</f>
        <v>27197</v>
      </c>
      <c r="E10" s="9">
        <f>'[3]Расчёт для ФИН'!R14</f>
        <v>6035</v>
      </c>
    </row>
    <row r="11" spans="2:5" x14ac:dyDescent="0.25">
      <c r="B11" s="6" t="s">
        <v>13</v>
      </c>
      <c r="C11" s="7">
        <f t="shared" si="0"/>
        <v>23714</v>
      </c>
      <c r="D11" s="8">
        <f>'[3]Расчёт для ФИН'!Q15</f>
        <v>19022</v>
      </c>
      <c r="E11" s="9">
        <f>'[3]Расчёт для ФИН'!R15</f>
        <v>4692</v>
      </c>
    </row>
    <row r="12" spans="2:5" x14ac:dyDescent="0.25">
      <c r="B12" s="6" t="s">
        <v>14</v>
      </c>
      <c r="C12" s="7">
        <f t="shared" si="0"/>
        <v>25064</v>
      </c>
      <c r="D12" s="8">
        <f>'[3]Расчёт для ФИН'!Q16</f>
        <v>20144</v>
      </c>
      <c r="E12" s="9">
        <f>'[3]Расчёт для ФИН'!R16</f>
        <v>4920</v>
      </c>
    </row>
    <row r="13" spans="2:5" x14ac:dyDescent="0.25">
      <c r="B13" s="6" t="s">
        <v>15</v>
      </c>
      <c r="C13" s="7">
        <f t="shared" si="0"/>
        <v>74591</v>
      </c>
      <c r="D13" s="8">
        <f>'[3]Расчёт для ФИН'!Q17</f>
        <v>56454</v>
      </c>
      <c r="E13" s="9">
        <f>'[3]Расчёт для ФИН'!R17</f>
        <v>18137</v>
      </c>
    </row>
    <row r="14" spans="2:5" x14ac:dyDescent="0.25">
      <c r="B14" s="6" t="s">
        <v>16</v>
      </c>
      <c r="C14" s="7">
        <f t="shared" si="0"/>
        <v>28386</v>
      </c>
      <c r="D14" s="8">
        <f>'[3]Расчёт для ФИН'!Q18</f>
        <v>22722</v>
      </c>
      <c r="E14" s="9">
        <f>'[3]Расчёт для ФИН'!R18</f>
        <v>5664</v>
      </c>
    </row>
    <row r="15" spans="2:5" x14ac:dyDescent="0.25">
      <c r="B15" s="6" t="s">
        <v>17</v>
      </c>
      <c r="C15" s="7">
        <f t="shared" si="0"/>
        <v>34009</v>
      </c>
      <c r="D15" s="8">
        <f>'[3]Расчёт для ФИН'!Q19</f>
        <v>27137</v>
      </c>
      <c r="E15" s="9">
        <f>'[3]Расчёт для ФИН'!R19</f>
        <v>6872</v>
      </c>
    </row>
    <row r="16" spans="2:5" x14ac:dyDescent="0.25">
      <c r="B16" s="6" t="s">
        <v>18</v>
      </c>
      <c r="C16" s="7">
        <f t="shared" si="0"/>
        <v>11206</v>
      </c>
      <c r="D16" s="8">
        <f>'[3]Расчёт для ФИН'!Q20</f>
        <v>8930</v>
      </c>
      <c r="E16" s="9">
        <f>'[3]Расчёт для ФИН'!R20</f>
        <v>2276</v>
      </c>
    </row>
    <row r="17" spans="2:5" x14ac:dyDescent="0.25">
      <c r="B17" s="6" t="s">
        <v>19</v>
      </c>
      <c r="C17" s="7">
        <f t="shared" si="0"/>
        <v>15453</v>
      </c>
      <c r="D17" s="8">
        <f>'[3]Расчёт для ФИН'!Q21</f>
        <v>12362</v>
      </c>
      <c r="E17" s="9">
        <f>'[3]Расчёт для ФИН'!R21</f>
        <v>3091</v>
      </c>
    </row>
    <row r="18" spans="2:5" x14ac:dyDescent="0.25">
      <c r="B18" s="6" t="s">
        <v>20</v>
      </c>
      <c r="C18" s="7">
        <f t="shared" si="0"/>
        <v>14839</v>
      </c>
      <c r="D18" s="8">
        <f>'[3]Расчёт для ФИН'!Q22</f>
        <v>11974</v>
      </c>
      <c r="E18" s="9">
        <f>'[3]Расчёт для ФИН'!R22</f>
        <v>2865</v>
      </c>
    </row>
    <row r="19" spans="2:5" x14ac:dyDescent="0.25">
      <c r="B19" s="6" t="s">
        <v>21</v>
      </c>
      <c r="C19" s="7">
        <f t="shared" si="0"/>
        <v>38405</v>
      </c>
      <c r="D19" s="8">
        <f>'[3]Расчёт для ФИН'!Q23</f>
        <v>30254</v>
      </c>
      <c r="E19" s="9">
        <f>'[3]Расчёт для ФИН'!R23</f>
        <v>8151</v>
      </c>
    </row>
    <row r="20" spans="2:5" x14ac:dyDescent="0.25">
      <c r="B20" s="6" t="s">
        <v>22</v>
      </c>
      <c r="C20" s="7">
        <f t="shared" si="0"/>
        <v>8713</v>
      </c>
      <c r="D20" s="8">
        <f>'[3]Расчёт для ФИН'!Q24</f>
        <v>7043</v>
      </c>
      <c r="E20" s="9">
        <f>'[3]Расчёт для ФИН'!R24</f>
        <v>1670</v>
      </c>
    </row>
    <row r="21" spans="2:5" x14ac:dyDescent="0.25">
      <c r="B21" s="6" t="s">
        <v>23</v>
      </c>
      <c r="C21" s="7">
        <f t="shared" si="0"/>
        <v>10940</v>
      </c>
      <c r="D21" s="8">
        <f>'[3]Расчёт для ФИН'!Q25</f>
        <v>8563</v>
      </c>
      <c r="E21" s="9">
        <f>'[3]Расчёт для ФИН'!R25</f>
        <v>2377</v>
      </c>
    </row>
    <row r="22" spans="2:5" x14ac:dyDescent="0.25">
      <c r="B22" s="6" t="s">
        <v>24</v>
      </c>
      <c r="C22" s="7">
        <f t="shared" si="0"/>
        <v>16317</v>
      </c>
      <c r="D22" s="8">
        <f>'[3]Расчёт для ФИН'!Q26</f>
        <v>13196</v>
      </c>
      <c r="E22" s="9">
        <f>'[3]Расчёт для ФИН'!R26</f>
        <v>3121</v>
      </c>
    </row>
    <row r="23" spans="2:5" x14ac:dyDescent="0.25">
      <c r="B23" s="6" t="s">
        <v>25</v>
      </c>
      <c r="C23" s="7">
        <f t="shared" si="0"/>
        <v>15094</v>
      </c>
      <c r="D23" s="8">
        <f>'[3]Расчёт для ФИН'!Q27</f>
        <v>12030</v>
      </c>
      <c r="E23" s="9">
        <f>'[3]Расчёт для ФИН'!R27</f>
        <v>3064</v>
      </c>
    </row>
    <row r="24" spans="2:5" x14ac:dyDescent="0.25">
      <c r="B24" s="6" t="s">
        <v>30</v>
      </c>
      <c r="C24" s="7">
        <f t="shared" si="0"/>
        <v>13814</v>
      </c>
      <c r="D24" s="8">
        <f>'[3]Расчёт для ФИН'!Q28</f>
        <v>13814</v>
      </c>
      <c r="E24" s="9">
        <f>'[3]Расчёт для ФИН'!R28</f>
        <v>0</v>
      </c>
    </row>
    <row r="25" spans="2:5" x14ac:dyDescent="0.25">
      <c r="B25" s="6" t="s">
        <v>26</v>
      </c>
      <c r="C25" s="7">
        <f t="shared" si="0"/>
        <v>9940</v>
      </c>
      <c r="D25" s="8">
        <f>'[3]Расчёт для ФИН'!Q29</f>
        <v>8017</v>
      </c>
      <c r="E25" s="9">
        <f>'[3]Расчёт для ФИН'!R29</f>
        <v>1923</v>
      </c>
    </row>
    <row r="26" spans="2:5" x14ac:dyDescent="0.25">
      <c r="B26" s="6" t="s">
        <v>27</v>
      </c>
      <c r="C26" s="7">
        <f t="shared" si="0"/>
        <v>5974</v>
      </c>
      <c r="D26" s="8">
        <f>'[3]Расчёт для ФИН'!Q30</f>
        <v>4923</v>
      </c>
      <c r="E26" s="9">
        <f>'[3]Расчёт для ФИН'!R30</f>
        <v>1051</v>
      </c>
    </row>
    <row r="27" spans="2:5" x14ac:dyDescent="0.25">
      <c r="B27" s="6" t="s">
        <v>31</v>
      </c>
      <c r="C27" s="7">
        <f t="shared" si="0"/>
        <v>172521</v>
      </c>
      <c r="D27" s="8">
        <f>'[3]Расчёт для ФИН'!Q31</f>
        <v>172521</v>
      </c>
      <c r="E27" s="9">
        <f>'[3]Расчёт для ФИН'!R31</f>
        <v>0</v>
      </c>
    </row>
    <row r="28" spans="2:5" x14ac:dyDescent="0.25">
      <c r="B28" s="6" t="s">
        <v>28</v>
      </c>
      <c r="C28" s="7">
        <f t="shared" si="0"/>
        <v>100504</v>
      </c>
      <c r="D28" s="8">
        <f>'[3]Расчёт для ФИН'!Q32</f>
        <v>99579</v>
      </c>
      <c r="E28" s="9">
        <f>'[3]Расчёт для ФИН'!R32</f>
        <v>925</v>
      </c>
    </row>
    <row r="29" spans="2:5" x14ac:dyDescent="0.25">
      <c r="B29" s="6" t="s">
        <v>32</v>
      </c>
      <c r="C29" s="7">
        <f t="shared" si="0"/>
        <v>37832</v>
      </c>
      <c r="D29" s="8">
        <f>'[3]Расчёт для ФИН'!Q33</f>
        <v>30972</v>
      </c>
      <c r="E29" s="9">
        <f>'[3]Расчёт для ФИН'!R33</f>
        <v>6860</v>
      </c>
    </row>
    <row r="30" spans="2:5" x14ac:dyDescent="0.25">
      <c r="B30" s="6" t="s">
        <v>29</v>
      </c>
      <c r="C30" s="7">
        <f t="shared" si="0"/>
        <v>12209</v>
      </c>
      <c r="D30" s="8">
        <f>'[3]Расчёт для ФИН'!Q34</f>
        <v>12209</v>
      </c>
      <c r="E30" s="9">
        <f>'[3]Расчёт для ФИН'!R34</f>
        <v>0</v>
      </c>
    </row>
    <row r="31" spans="2:5" x14ac:dyDescent="0.25">
      <c r="B31" s="18" t="s">
        <v>33</v>
      </c>
      <c r="C31" s="7">
        <f t="shared" si="0"/>
        <v>121222</v>
      </c>
      <c r="D31" s="8">
        <f>'[3]Расчёт для ФИН'!Q35</f>
        <v>0</v>
      </c>
      <c r="E31" s="9">
        <f>'[3]Расчёт для ФИН'!R35</f>
        <v>121222</v>
      </c>
    </row>
    <row r="32" spans="2:5" x14ac:dyDescent="0.25">
      <c r="B32" s="20" t="s">
        <v>34</v>
      </c>
      <c r="C32" s="7">
        <f t="shared" si="0"/>
        <v>6061</v>
      </c>
      <c r="D32" s="8">
        <f>'[3]Расчёт для ФИН'!Q36</f>
        <v>4822</v>
      </c>
      <c r="E32" s="9">
        <f>'[3]Расчёт для ФИН'!R36</f>
        <v>1239</v>
      </c>
    </row>
    <row r="33" spans="2:6" ht="16.5" thickBot="1" x14ac:dyDescent="0.3">
      <c r="B33" s="19" t="s">
        <v>5</v>
      </c>
      <c r="C33" s="7">
        <f t="shared" si="0"/>
        <v>784</v>
      </c>
      <c r="D33" s="8">
        <f>'[3]Расчёт для ФИН'!Q37</f>
        <v>784</v>
      </c>
      <c r="E33" s="9">
        <f>'[3]Расчёт для ФИН'!R37</f>
        <v>0</v>
      </c>
    </row>
    <row r="34" spans="2:6" ht="16.5" thickBot="1" x14ac:dyDescent="0.3">
      <c r="B34" s="10" t="s">
        <v>3</v>
      </c>
      <c r="C34" s="11">
        <f>SUM(C5:C33)</f>
        <v>1048484</v>
      </c>
      <c r="D34" s="12">
        <f>SUM(D5:D33)</f>
        <v>832055</v>
      </c>
      <c r="E34" s="13">
        <f>SUM(E5:E33)</f>
        <v>216429</v>
      </c>
      <c r="F34" s="2"/>
    </row>
    <row r="35" spans="2:6" x14ac:dyDescent="0.25">
      <c r="B35" s="3"/>
      <c r="D35" s="2"/>
      <c r="E35" s="2"/>
      <c r="F35" s="2"/>
    </row>
    <row r="36" spans="2:6" x14ac:dyDescent="0.25">
      <c r="B36" s="3"/>
      <c r="C36" s="4"/>
      <c r="D36" s="4"/>
      <c r="E36" s="4"/>
    </row>
    <row r="37" spans="2:6" x14ac:dyDescent="0.25">
      <c r="B37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1746-1E8D-42F4-B952-EAA8B4571D06}">
  <dimension ref="B1:F37"/>
  <sheetViews>
    <sheetView tabSelected="1" zoomScale="91" zoomScaleNormal="91" workbookViewId="0">
      <selection activeCell="E5" sqref="E5:E3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21" t="s">
        <v>0</v>
      </c>
      <c r="C2" s="22"/>
      <c r="D2" s="23"/>
      <c r="E2" s="24"/>
    </row>
    <row r="3" spans="2:5" ht="16.5" thickBot="1" x14ac:dyDescent="0.3">
      <c r="B3" s="25" t="str">
        <f>"по состоянию на"&amp;" "&amp;TEXT([4]Расчёт!C2,"ДД.ММ.ГГГГ")&amp;" "&amp;"года"</f>
        <v>по состоянию на 01.04.2024 года</v>
      </c>
      <c r="C3" s="26"/>
      <c r="D3" s="27"/>
      <c r="E3" s="28"/>
    </row>
    <row r="4" spans="2:5" ht="16.5" thickBot="1" x14ac:dyDescent="0.3">
      <c r="B4" s="14" t="s">
        <v>6</v>
      </c>
      <c r="C4" s="15" t="s">
        <v>4</v>
      </c>
      <c r="D4" s="16" t="s">
        <v>1</v>
      </c>
      <c r="E4" s="17" t="s">
        <v>2</v>
      </c>
    </row>
    <row r="5" spans="2:5" x14ac:dyDescent="0.25">
      <c r="B5" s="6" t="s">
        <v>7</v>
      </c>
      <c r="C5" s="7">
        <f>D5+E5</f>
        <v>77992</v>
      </c>
      <c r="D5" s="8">
        <f>'[4]Расчёт для ФИН'!Q9</f>
        <v>77992</v>
      </c>
      <c r="E5" s="9">
        <f>'[4]Расчёт для ФИН'!R9</f>
        <v>0</v>
      </c>
    </row>
    <row r="6" spans="2:5" x14ac:dyDescent="0.25">
      <c r="B6" s="6" t="s">
        <v>8</v>
      </c>
      <c r="C6" s="7">
        <f t="shared" ref="C6:C33" si="0">D6+E6</f>
        <v>74877</v>
      </c>
      <c r="D6" s="8">
        <f>'[4]Расчёт для ФИН'!Q10</f>
        <v>74877</v>
      </c>
      <c r="E6" s="9">
        <f>'[4]Расчёт для ФИН'!R10</f>
        <v>0</v>
      </c>
    </row>
    <row r="7" spans="2:5" x14ac:dyDescent="0.25">
      <c r="B7" s="6" t="s">
        <v>9</v>
      </c>
      <c r="C7" s="7">
        <f t="shared" si="0"/>
        <v>12036</v>
      </c>
      <c r="D7" s="8">
        <f>'[4]Расчёт для ФИН'!Q11</f>
        <v>12036</v>
      </c>
      <c r="E7" s="9">
        <f>'[4]Расчёт для ФИН'!R11</f>
        <v>0</v>
      </c>
    </row>
    <row r="8" spans="2:5" x14ac:dyDescent="0.25">
      <c r="B8" s="6" t="s">
        <v>10</v>
      </c>
      <c r="C8" s="7">
        <f t="shared" si="0"/>
        <v>25783</v>
      </c>
      <c r="D8" s="8">
        <f>'[4]Расчёт для ФИН'!Q12</f>
        <v>20330</v>
      </c>
      <c r="E8" s="9">
        <f>'[4]Расчёт для ФИН'!R12</f>
        <v>5453</v>
      </c>
    </row>
    <row r="9" spans="2:5" x14ac:dyDescent="0.25">
      <c r="B9" s="6" t="s">
        <v>11</v>
      </c>
      <c r="C9" s="7">
        <f t="shared" si="0"/>
        <v>27162</v>
      </c>
      <c r="D9" s="8">
        <f>'[4]Расчёт для ФИН'!Q13</f>
        <v>22363</v>
      </c>
      <c r="E9" s="9">
        <f>'[4]Расчёт для ФИН'!R13</f>
        <v>4799</v>
      </c>
    </row>
    <row r="10" spans="2:5" x14ac:dyDescent="0.25">
      <c r="B10" s="6" t="s">
        <v>12</v>
      </c>
      <c r="C10" s="7">
        <f t="shared" si="0"/>
        <v>33209</v>
      </c>
      <c r="D10" s="8">
        <f>'[4]Расчёт для ФИН'!Q14</f>
        <v>27193</v>
      </c>
      <c r="E10" s="9">
        <f>'[4]Расчёт для ФИН'!R14</f>
        <v>6016</v>
      </c>
    </row>
    <row r="11" spans="2:5" x14ac:dyDescent="0.25">
      <c r="B11" s="6" t="s">
        <v>13</v>
      </c>
      <c r="C11" s="7">
        <f t="shared" si="0"/>
        <v>23693</v>
      </c>
      <c r="D11" s="8">
        <f>'[4]Расчёт для ФИН'!Q15</f>
        <v>19003</v>
      </c>
      <c r="E11" s="9">
        <f>'[4]Расчёт для ФИН'!R15</f>
        <v>4690</v>
      </c>
    </row>
    <row r="12" spans="2:5" x14ac:dyDescent="0.25">
      <c r="B12" s="6" t="s">
        <v>14</v>
      </c>
      <c r="C12" s="7">
        <f t="shared" si="0"/>
        <v>25079</v>
      </c>
      <c r="D12" s="8">
        <f>'[4]Расчёт для ФИН'!Q16</f>
        <v>20152</v>
      </c>
      <c r="E12" s="9">
        <f>'[4]Расчёт для ФИН'!R16</f>
        <v>4927</v>
      </c>
    </row>
    <row r="13" spans="2:5" x14ac:dyDescent="0.25">
      <c r="B13" s="6" t="s">
        <v>15</v>
      </c>
      <c r="C13" s="7">
        <f t="shared" si="0"/>
        <v>74805</v>
      </c>
      <c r="D13" s="8">
        <f>'[4]Расчёт для ФИН'!Q17</f>
        <v>56625</v>
      </c>
      <c r="E13" s="9">
        <f>'[4]Расчёт для ФИН'!R17</f>
        <v>18180</v>
      </c>
    </row>
    <row r="14" spans="2:5" x14ac:dyDescent="0.25">
      <c r="B14" s="6" t="s">
        <v>16</v>
      </c>
      <c r="C14" s="7">
        <f t="shared" si="0"/>
        <v>28330</v>
      </c>
      <c r="D14" s="8">
        <f>'[4]Расчёт для ФИН'!Q18</f>
        <v>22681</v>
      </c>
      <c r="E14" s="9">
        <f>'[4]Расчёт для ФИН'!R18</f>
        <v>5649</v>
      </c>
    </row>
    <row r="15" spans="2:5" x14ac:dyDescent="0.25">
      <c r="B15" s="6" t="s">
        <v>17</v>
      </c>
      <c r="C15" s="7">
        <f t="shared" si="0"/>
        <v>34050</v>
      </c>
      <c r="D15" s="8">
        <f>'[4]Расчёт для ФИН'!Q19</f>
        <v>27182</v>
      </c>
      <c r="E15" s="9">
        <f>'[4]Расчёт для ФИН'!R19</f>
        <v>6868</v>
      </c>
    </row>
    <row r="16" spans="2:5" x14ac:dyDescent="0.25">
      <c r="B16" s="6" t="s">
        <v>18</v>
      </c>
      <c r="C16" s="7">
        <f t="shared" si="0"/>
        <v>11177</v>
      </c>
      <c r="D16" s="8">
        <f>'[4]Расчёт для ФИН'!Q20</f>
        <v>8913</v>
      </c>
      <c r="E16" s="9">
        <f>'[4]Расчёт для ФИН'!R20</f>
        <v>2264</v>
      </c>
    </row>
    <row r="17" spans="2:5" x14ac:dyDescent="0.25">
      <c r="B17" s="6" t="s">
        <v>19</v>
      </c>
      <c r="C17" s="7">
        <f t="shared" si="0"/>
        <v>15438</v>
      </c>
      <c r="D17" s="8">
        <f>'[4]Расчёт для ФИН'!Q21</f>
        <v>12356</v>
      </c>
      <c r="E17" s="9">
        <f>'[4]Расчёт для ФИН'!R21</f>
        <v>3082</v>
      </c>
    </row>
    <row r="18" spans="2:5" x14ac:dyDescent="0.25">
      <c r="B18" s="6" t="s">
        <v>20</v>
      </c>
      <c r="C18" s="7">
        <f t="shared" si="0"/>
        <v>14812</v>
      </c>
      <c r="D18" s="8">
        <f>'[4]Расчёт для ФИН'!Q22</f>
        <v>11955</v>
      </c>
      <c r="E18" s="9">
        <f>'[4]Расчёт для ФИН'!R22</f>
        <v>2857</v>
      </c>
    </row>
    <row r="19" spans="2:5" x14ac:dyDescent="0.25">
      <c r="B19" s="6" t="s">
        <v>21</v>
      </c>
      <c r="C19" s="7">
        <f t="shared" si="0"/>
        <v>38356</v>
      </c>
      <c r="D19" s="8">
        <f>'[4]Расчёт для ФИН'!Q23</f>
        <v>30211</v>
      </c>
      <c r="E19" s="9">
        <f>'[4]Расчёт для ФИН'!R23</f>
        <v>8145</v>
      </c>
    </row>
    <row r="20" spans="2:5" x14ac:dyDescent="0.25">
      <c r="B20" s="6" t="s">
        <v>22</v>
      </c>
      <c r="C20" s="7">
        <f t="shared" si="0"/>
        <v>8706</v>
      </c>
      <c r="D20" s="8">
        <f>'[4]Расчёт для ФИН'!Q24</f>
        <v>7042</v>
      </c>
      <c r="E20" s="9">
        <f>'[4]Расчёт для ФИН'!R24</f>
        <v>1664</v>
      </c>
    </row>
    <row r="21" spans="2:5" x14ac:dyDescent="0.25">
      <c r="B21" s="6" t="s">
        <v>23</v>
      </c>
      <c r="C21" s="7">
        <f t="shared" si="0"/>
        <v>10937</v>
      </c>
      <c r="D21" s="8">
        <f>'[4]Расчёт для ФИН'!Q25</f>
        <v>8560</v>
      </c>
      <c r="E21" s="9">
        <f>'[4]Расчёт для ФИН'!R25</f>
        <v>2377</v>
      </c>
    </row>
    <row r="22" spans="2:5" x14ac:dyDescent="0.25">
      <c r="B22" s="6" t="s">
        <v>24</v>
      </c>
      <c r="C22" s="7">
        <f t="shared" si="0"/>
        <v>16295</v>
      </c>
      <c r="D22" s="8">
        <f>'[4]Расчёт для ФИН'!Q26</f>
        <v>13188</v>
      </c>
      <c r="E22" s="9">
        <f>'[4]Расчёт для ФИН'!R26</f>
        <v>3107</v>
      </c>
    </row>
    <row r="23" spans="2:5" x14ac:dyDescent="0.25">
      <c r="B23" s="6" t="s">
        <v>25</v>
      </c>
      <c r="C23" s="7">
        <f t="shared" si="0"/>
        <v>15061</v>
      </c>
      <c r="D23" s="8">
        <f>'[4]Расчёт для ФИН'!Q27</f>
        <v>12012</v>
      </c>
      <c r="E23" s="9">
        <f>'[4]Расчёт для ФИН'!R27</f>
        <v>3049</v>
      </c>
    </row>
    <row r="24" spans="2:5" x14ac:dyDescent="0.25">
      <c r="B24" s="6" t="s">
        <v>30</v>
      </c>
      <c r="C24" s="7">
        <f t="shared" si="0"/>
        <v>13827</v>
      </c>
      <c r="D24" s="8">
        <f>'[4]Расчёт для ФИН'!Q28</f>
        <v>13827</v>
      </c>
      <c r="E24" s="9">
        <f>'[4]Расчёт для ФИН'!R28</f>
        <v>0</v>
      </c>
    </row>
    <row r="25" spans="2:5" x14ac:dyDescent="0.25">
      <c r="B25" s="6" t="s">
        <v>26</v>
      </c>
      <c r="C25" s="7">
        <f t="shared" si="0"/>
        <v>9947</v>
      </c>
      <c r="D25" s="8">
        <f>'[4]Расчёт для ФИН'!Q29</f>
        <v>8035</v>
      </c>
      <c r="E25" s="9">
        <f>'[4]Расчёт для ФИН'!R29</f>
        <v>1912</v>
      </c>
    </row>
    <row r="26" spans="2:5" x14ac:dyDescent="0.25">
      <c r="B26" s="6" t="s">
        <v>27</v>
      </c>
      <c r="C26" s="7">
        <f t="shared" si="0"/>
        <v>5980</v>
      </c>
      <c r="D26" s="8">
        <f>'[4]Расчёт для ФИН'!Q30</f>
        <v>4929</v>
      </c>
      <c r="E26" s="9">
        <f>'[4]Расчёт для ФИН'!R30</f>
        <v>1051</v>
      </c>
    </row>
    <row r="27" spans="2:5" x14ac:dyDescent="0.25">
      <c r="B27" s="6" t="s">
        <v>31</v>
      </c>
      <c r="C27" s="7">
        <f t="shared" si="0"/>
        <v>172906</v>
      </c>
      <c r="D27" s="8">
        <f>'[4]Расчёт для ФИН'!Q31</f>
        <v>172906</v>
      </c>
      <c r="E27" s="9">
        <f>'[4]Расчёт для ФИН'!R31</f>
        <v>0</v>
      </c>
    </row>
    <row r="28" spans="2:5" x14ac:dyDescent="0.25">
      <c r="B28" s="6" t="s">
        <v>28</v>
      </c>
      <c r="C28" s="7">
        <f t="shared" si="0"/>
        <v>100692</v>
      </c>
      <c r="D28" s="8">
        <f>'[4]Расчёт для ФИН'!Q32</f>
        <v>99768</v>
      </c>
      <c r="E28" s="9">
        <f>'[4]Расчёт для ФИН'!R32</f>
        <v>924</v>
      </c>
    </row>
    <row r="29" spans="2:5" x14ac:dyDescent="0.25">
      <c r="B29" s="6" t="s">
        <v>32</v>
      </c>
      <c r="C29" s="7">
        <f t="shared" si="0"/>
        <v>37885</v>
      </c>
      <c r="D29" s="8">
        <f>'[4]Расчёт для ФИН'!Q33</f>
        <v>31039</v>
      </c>
      <c r="E29" s="9">
        <f>'[4]Расчёт для ФИН'!R33</f>
        <v>6846</v>
      </c>
    </row>
    <row r="30" spans="2:5" x14ac:dyDescent="0.25">
      <c r="B30" s="6" t="s">
        <v>29</v>
      </c>
      <c r="C30" s="7">
        <f t="shared" si="0"/>
        <v>12152</v>
      </c>
      <c r="D30" s="8">
        <f>'[4]Расчёт для ФИН'!Q34</f>
        <v>12152</v>
      </c>
      <c r="E30" s="9">
        <f>'[4]Расчёт для ФИН'!R34</f>
        <v>0</v>
      </c>
    </row>
    <row r="31" spans="2:5" x14ac:dyDescent="0.25">
      <c r="B31" s="18" t="s">
        <v>33</v>
      </c>
      <c r="C31" s="7">
        <f t="shared" si="0"/>
        <v>121183</v>
      </c>
      <c r="D31" s="8">
        <f>'[4]Расчёт для ФИН'!Q35</f>
        <v>0</v>
      </c>
      <c r="E31" s="9">
        <f>'[4]Расчёт для ФИН'!R35</f>
        <v>121183</v>
      </c>
    </row>
    <row r="32" spans="2:5" x14ac:dyDescent="0.25">
      <c r="B32" s="20" t="s">
        <v>34</v>
      </c>
      <c r="C32" s="7">
        <f t="shared" si="0"/>
        <v>5975</v>
      </c>
      <c r="D32" s="8">
        <f>'[4]Расчёт для ФИН'!Q36</f>
        <v>4849</v>
      </c>
      <c r="E32" s="9">
        <f>'[4]Расчёт для ФИН'!R36</f>
        <v>1126</v>
      </c>
    </row>
    <row r="33" spans="2:6" ht="16.5" thickBot="1" x14ac:dyDescent="0.3">
      <c r="B33" s="19" t="s">
        <v>5</v>
      </c>
      <c r="C33" s="7">
        <f t="shared" si="0"/>
        <v>839</v>
      </c>
      <c r="D33" s="8">
        <f>'[4]Расчёт для ФИН'!Q37</f>
        <v>839</v>
      </c>
      <c r="E33" s="9">
        <f>'[4]Расчёт для ФИН'!R37</f>
        <v>0</v>
      </c>
    </row>
    <row r="34" spans="2:6" ht="16.5" thickBot="1" x14ac:dyDescent="0.3">
      <c r="B34" s="10" t="s">
        <v>3</v>
      </c>
      <c r="C34" s="11">
        <f>SUM(C5:C33)</f>
        <v>1049184</v>
      </c>
      <c r="D34" s="12">
        <f>SUM(D5:D33)</f>
        <v>833015</v>
      </c>
      <c r="E34" s="13">
        <f>SUM(E5:E33)</f>
        <v>216169</v>
      </c>
      <c r="F34" s="2"/>
    </row>
    <row r="35" spans="2:6" x14ac:dyDescent="0.25">
      <c r="B35" s="3"/>
      <c r="D35" s="2"/>
      <c r="E35" s="2"/>
      <c r="F35" s="2"/>
    </row>
    <row r="36" spans="2:6" x14ac:dyDescent="0.25">
      <c r="B36" s="3"/>
      <c r="C36" s="4"/>
      <c r="D36" s="4"/>
      <c r="E36" s="4"/>
    </row>
    <row r="37" spans="2:6" x14ac:dyDescent="0.25">
      <c r="B37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01.01.2024</vt:lpstr>
      <vt:lpstr>01.02.2024</vt:lpstr>
      <vt:lpstr>01.03.2024</vt:lpstr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БАРСУКОВ</dc:creator>
  <cp:lastModifiedBy>Уткин Виктор Валентинович</cp:lastModifiedBy>
  <cp:lastPrinted>2018-05-08T11:42:39Z</cp:lastPrinted>
  <dcterms:created xsi:type="dcterms:W3CDTF">2011-08-12T07:16:14Z</dcterms:created>
  <dcterms:modified xsi:type="dcterms:W3CDTF">2024-04-01T09:09:35Z</dcterms:modified>
</cp:coreProperties>
</file>